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995" windowHeight="8010" activeTab="1"/>
  </bookViews>
  <sheets>
    <sheet name="zadanie nr 1" sheetId="1" r:id="rId1"/>
    <sheet name="zadanie nr 2 " sheetId="2" r:id="rId2"/>
  </sheets>
  <definedNames>
    <definedName name="_xlnm.Print_Area" localSheetId="0">'zadanie nr 1'!$A$1:$G$38</definedName>
    <definedName name="_xlnm.Print_Area" localSheetId="1">'zadanie nr 2 '!$A$1:$G$32</definedName>
  </definedNames>
  <calcPr fullCalcOnLoad="1"/>
</workbook>
</file>

<file path=xl/sharedStrings.xml><?xml version="1.0" encoding="utf-8"?>
<sst xmlns="http://schemas.openxmlformats.org/spreadsheetml/2006/main" count="82" uniqueCount="65">
  <si>
    <t>Ilość szt.</t>
  </si>
  <si>
    <t>Cena jedn. netto</t>
  </si>
  <si>
    <t>Wartość netto</t>
  </si>
  <si>
    <t>Wartość brutto</t>
  </si>
  <si>
    <t>Lp</t>
  </si>
  <si>
    <t>Ładunek do jednorazowego staplera liniowego tnąco-zamykającego o długości lini szwu 80mm. Wyposażony w dwa podwójne rzędy tytanowych zszywek obustronnie spłaszczonych na całej długości zszywki, o wysokości 3,8 lub 4,8mm przed zamknięciem. Zamawiający każdorazowo określi rodzaj staplera przy składaniu zamówienia.</t>
  </si>
  <si>
    <t>Jednorazowy stapler liniowy tnąco-zamykający o długości lini
szwu 80mm, wyposażony w dwa podwójne rzędy tytanowych zszywek obustronnie spłaszczonych na całej długości zszywki, o wysokości 3,8 lub 4,8mm przed zamknięciem. Zamawiający każdorazowo określi rodzaj staplera przy składaniu zamówienia.</t>
  </si>
  <si>
    <t>Ładunek do jednorazowego staplera liniowego tnąco-zamykającego o długości lini szwu 60mm. Wyposażony w dwa podwójne rzędy tytanowych zszywek obustronnie spłaszczonych na całej długości zszywki, o wysokości 3,8 lub 4,8mm przed zamknięciem. Zamawiający każdorazowo określi rodzaj staplera przy składaniu zamówienia.</t>
  </si>
  <si>
    <t>Jednorazowy stapler liniowy tnąco-zamykający o długości lini
szwu 60mm, wyposażony w dwa podwójne rzędy tytanowych zszywek obustronnie spłaszczonych na całej długości zszywki, o wysokości 3,8 lub 4,8mm przed zamknięciem. Zamawiający każdorazowo określi rodzaj staplera przy składaniu zamówienia.</t>
  </si>
  <si>
    <t>Jednorazowy stapler liniowy tnąco-zamykający o długości lini
szwu 100mm, wyposażony w dwa podwójne rzędy tytanowych zszywek obustronnie spłaszczonych na całej długości zszywki, o wysokości 3,8 lub 4,8mm przed zamknięciem. Zamawiający każdorazowo określi rodzaj staplera przy składaniu zamówienia.</t>
  </si>
  <si>
    <t>Ładunek do jednorazowego staplera liniowego tnąco-zamykającego o długości lini szwu 100mm. Wyposażony w dwa podwójne rzędy tytanowych zszywek obustronnie spłaszczonych na całej długości zszywki, o wysokości 3,8 lub 4,8mm przed zamknięciem. Zamawiający każdorazowo określi rodzaj staplera przy składaniu zamówienia.</t>
  </si>
  <si>
    <t>Uniwersalny jednorazowy stapler endoskopowy przeznaczony do ładunków prostych i artykulacyjnych o długościach 30, 45, 60mm, z możliwością aktywacji ładunków do 25 razy podczas jednego zabiegu, o średnicy trzonu 12mm, z możliwością rotacji o 360° i 11 pozycjami artykulacji ładunku. Endostapler dostępny w 3 długościach trzonu 6, 16, 26cm. Stapler posiadający funkcję chwytania tkanek.</t>
  </si>
  <si>
    <t>Ładunek radialny z nożem z dwoma potrójnymi liniami zszywek  o długości 45 mm. Zszywki o wysokościi 3,0-3,5-4,0 mm przed zamknięciem.</t>
  </si>
  <si>
    <t>Ładunek do staplera endoskopowego zamykająco-tnącego z nożem w magazynku, umieszczający 6 rzędów tytanowych zszywek o 3 różnych wysokościach, o długości linii szwów 60mm, posiadające artykulację 45° w dwie strony, przeznaczony do tkanki naczyniowo-średniej o wysokości zszywek przed zamknięciem 2,0-2,5-3,0mm i tkanki średnio-grubej o wysokości zszywek przed zamknięciem 3,0-3,5-4,0mm.</t>
  </si>
  <si>
    <t>Ładunek do staplera endoskopowego zamykająco-tnącego z nożem w magazynku, umieszczający 6 rzędów tytanowych zszywek o 3 różnych wysokościach, o długości linii szwów 45mm, posiadające artykulację 45° w dwie strony, przeznaczony do tkanki naczyniowo-średniej o wysokości zszywek przed zamknięciem 2,0-2,5-3,0mm i tkanki średnio-grubej o wysokości zszywek przed zamknięciem 3,0-3,5-4,0mm.</t>
  </si>
  <si>
    <t>Jednorazowy stapler liniowy zamykający z ruchomą w obydwie strony głowicą o długości linii szwu 55 mm, wysokość zszywki 4,8mm. Kąt zgięcia szczęk instrumentu 120°, kąt obrotu trzonu 320°.</t>
  </si>
  <si>
    <r>
      <t xml:space="preserve">Stapler okrężny zakrzywiony z łamanym niskoprofilowym kowadełkiem po aktywacji i automatyczną siłą docisku tkanki rozmiar 25, 28, 31,34 mm, wysokość otwartej zszywki 4,8 mm. Stapler powinien posiadać </t>
    </r>
    <r>
      <rPr>
        <sz val="9"/>
        <rFont val="Calibri"/>
        <family val="2"/>
      </rPr>
      <t xml:space="preserve">dwie dżwignie spustowe. Zamawiający określi rozmiar staplera przy składaniu zamówienia cząstkowego </t>
    </r>
  </si>
  <si>
    <t>Stapler liniowy z ładunkiem zamykający z równoległym domknięciem szczęk dł.45mm; zszywki tytanowe obustronnie brzeżnie płaskie na całej długości zszywki, o wys. 4,8mm przed zamknięciem.</t>
  </si>
  <si>
    <t>Stapler okrężny jednorazowy zakrzywiony z łamaną główką grzybka w rozmiarach 28 i 31 w systemie potrójnej linii rzędu zszywek i sterylnymnoże. Trzy rzędy zszywek o wysokościach 3,0-3,5-4,0 mm i 4,0-4,5-5,0mm. Zamawiający przy zamówieniu każdorazowo określi rozmiar staplera.</t>
  </si>
  <si>
    <t>Jednorazowego użytku narzędzie do preparowania tkanek pracujące w ultradźwiękowym, akumulatorowym (bezprzewodowym) systemie preparowania tkanek. Średnica 5mm, dł. trzonu 39cm, dł. szczęk aktywnych 14,5mm, aktywowane ręcznie z dwoma stopniami aktywacji w jednym przycisku.</t>
  </si>
  <si>
    <t>Triverse-Valleyab mode uchwyt- Zaawansowany uchwyt monopolarny łączący uzyskanie hemostazy i dyssekcji, zwolnienie pracy pozwala na uzyskanie lepszej hemostazy, natomiast przyspieszenie - na szybszą dyssekcję, z mozliwością regulacji mocy suwakiem na uchwycie.</t>
  </si>
  <si>
    <t>Jednorazowy uchwyt monopolarny z elektrodą nożową ze stali nierdzewnej powleczony PTFE z opcją cięcia i kogulacji, przewodem o dł. 3.0mb i futerałem, kompatybilny z generatorem Valleylab</t>
  </si>
  <si>
    <t>Elektroda bierna jednorazowego uzytku, dwudzielna, przystosowana do systemu zabezpieczenia pacjenta przed poparzeniem REM, pokryta hydrożelem o grubości 1,1mm, w kształcie prostokątnym o wymiarach 18x11,5cm, szerokość podłączenia 4x2,5cm.</t>
  </si>
  <si>
    <t>Elektroda nożowa jednorazowa izolowana, powlekana ze stali nierdzewnej, przedłuzona dł. Całk. 10,16cm, dł. Robocza; 5,1mm śr. Trzonka; 2,4mm.</t>
  </si>
  <si>
    <t>Elektroda nożowa jednorazowa izolowana, powlekana ze stali nierdzewnej, przedłuzona dł. Całk. 16,51cm, dł. Robocza; 2,54mm śr. Trzonka; 2,4mm.</t>
  </si>
  <si>
    <t>Jedorazowe narzedzie do uszczelniania, rozdzielania naczyń oraz pęczków tkankowych w systemie bipolarnego zamykania naczyń do 7mm włącznie oraz monopolarnej koagulacji haczykiem "L" do zabiegów  laparaskopowych o dł. Trzonu 37cm, zakrzywione tępe szczęki dług. 21mm, bez blokady, cięcie mechaniczne, trzon obracany 0 350 stopni.</t>
  </si>
  <si>
    <t>Elektroda laparoskopowa płaska haczyk L izolowana , 36cm powlekana teflonem</t>
  </si>
  <si>
    <t>Elektroda laparoskopowa płaska haczyk L izolowana , 45cm powlekana teflonem</t>
  </si>
  <si>
    <t>Jednorazowy instrument do zamykania naczyń do średnicy 7mm włącznie o długości 21cm z wbudowanym nożem (cięcie mechaniczne), aktywna część 19,5mm, aktywowany włącznikiem ręcznym bez blokady,  z powleczeniem w NANO technologii</t>
  </si>
  <si>
    <t>Jednorazowe narzędzie z nożem (cięcie mechaniczne) do uszczelniania naczyń do średnicy 7mm włącznie, z aktywacją ręczną bez blokady do zabiegów klasycznych o długości 18,8cm z zakrzywionymi aktywnymi branszami o długości 18mm.</t>
  </si>
  <si>
    <t>Nakładka silikonowa na klemę termomechaniczną średnią (25cm) z nożem, sterowana ręcznie do kleszczy wielorazowych z kablem podłączeniowym</t>
  </si>
  <si>
    <t xml:space="preserve">Klema wielorazowa 25cm do nakładki silikonowej termomechanicznej z nożemi sterowanej ręcznie </t>
  </si>
  <si>
    <t xml:space="preserve">Jednorazowe narzędzie do uszczelniania i rozdzielania naczyń oraz pęczków tkankowych w systemie bipolarnego zamykania naczyń do 7 mm włącznie do zabiegów laparoskopowych o długości trzonu 37 cm, zakrzywione tępe szczęki długości 20mm, bez blokady z powleczeniem w NANO technologii, cięcie mechaniczne, trzon obracany o 350 stopnie </t>
  </si>
  <si>
    <t xml:space="preserve">Jednorazowe narzędzie do uszczelniania i rozdzielania naczyń oraz pęczków tkankowych w systemie bipolarnego zamykania naczyń do 7 mm włącznie o długości trzonu 23 cm, zakrzywione tępe szczęki długości 20mm, bez blokady  z powleczeniem w NANO technologii, cięcie mechaniczne, trzon obracany o 350 stopnie </t>
  </si>
  <si>
    <t xml:space="preserve">Jednorazowe narzędzie z nożem do uszczelniania naczyń do średnicy 7mm włącznie, z aktywacją ręczną do zabiegów klasycznych o długości trzonu 18 cm i zakrzywionych branszach dł.36 mm z powleczeniem w NANO technologii. </t>
  </si>
  <si>
    <t>Kabel wielorazowy do elektrod powrotnych pacjenta</t>
  </si>
  <si>
    <t>Włącznik nożny bipolarny</t>
  </si>
  <si>
    <t>Włącznik nożny monopolarny</t>
  </si>
  <si>
    <t>Kabel wielorazowy do laparoskopii do urządzeń monopolarnych</t>
  </si>
  <si>
    <t>Kabel wielorazowy do penset bipolarnych</t>
  </si>
  <si>
    <t>Pęseta bipolarna prosta o dł. Całkowitej 19cm, średnica końcówki aktywnej 1mm.</t>
  </si>
  <si>
    <t>Pęseta bipolarna prosta o dł. Całkowitej 25cm, średnica końcówki aktywnej 2,2mm.</t>
  </si>
  <si>
    <t>Zestaw urządzeń niezbędnych do przeprowadzenia zabiegów z użyciem bezprzewodowego noża harmonicznego oraz narzędzi w systemie bipolarnego zamykania naczyń do 7mm włącznie, wiązek tkanek i naczyń chłonnych składający się: 1.bipolarne urządzenie do zamykania naczyń do 7m  włącznie 2szt.; 2.włącznik nożny bipolarny 1szt; 3. włącznik nożny monopolarny 1szt.; 4. bateria do noża bezprzewodowego -2szt.; 5. generator noża bezprzewodowego - 2szt.; 6. ładowarka do baterii noża harmonicznego - 1szt.; 7. prowadnice do baterii i skrzynki do sterylizacji - 2szt.</t>
  </si>
  <si>
    <t>Jednorazowego użytku narzędzie do preparowania tkanek pracujące w ultradźwiękowym, akumulatorowym (bezprzewodowym) systemie preparowania tkanek, średnica 5 mm, dł. trzonu 39 cm, dł. szczęk aktywnych 14,5 mm, aktywowane ręcznie z dwoma stopniami aktywacji.</t>
  </si>
  <si>
    <t xml:space="preserve">Przedmot zamówienia </t>
  </si>
  <si>
    <t>Razem pozycja 1-24</t>
  </si>
  <si>
    <t>nr sprawy; DSUiZP 252/MT/26/2019</t>
  </si>
  <si>
    <t>zał nr 2                                                                               formularz cenowy - Zadnie nr 2</t>
  </si>
  <si>
    <t xml:space="preserve">  dotyczy: specjalistycznego  j/u sprzętu medycznego - do  zabiegów elektrochirurgicznych</t>
  </si>
  <si>
    <t xml:space="preserve">oferowany kod/ kat </t>
  </si>
  <si>
    <t>Razem pozycja 1-18</t>
  </si>
  <si>
    <t>zał nr 2                                                                               formularz cenowy - Zadnie nr 1</t>
  </si>
  <si>
    <t xml:space="preserve">  dotyczy: specjalistycznego  j/u sprzętu medycznego - do chirurgii  kolorektalnej </t>
  </si>
  <si>
    <t>Łata hemostatyczna zbudowana z utlenionej celulozy impregnowanej buforowanymi solami, trilizyną, z reaktywnego glikolu polietylenowego   o wymiarach 2cm x 4 cm, bez ludzkich lub zwierzęcych komponentów, łatwo przechodzący przez trokar, wchłaniany po około 28 dniach, możliwość przechowywania w temperaturze pokojowej (poniżej 25°C)</t>
  </si>
  <si>
    <t>Łata hemostatyczna zbudowana z utlenionej celulozy impregnowanej buforowanymi solami, trilizyną, z reaktywnego glikolu polietylenowego  o wymiarach 5x5cm, bez ludzkich lub zwierzęcych komponentów, łatwo przechodzący przez trokar, wchłaniany po około 28 dniach, możliwość przechowywania w temperaturze pokojowej (poniżej 25°C)</t>
  </si>
  <si>
    <t>Łata hemostatyczna zbudowana z utlenionej celulozy impregnowanej buforowanymi solami, trilizyną, z reaktywnego glikolu polietylenowego   o wymiarach 5cm x 10cm, bez ludzkich lub zwierzęcych komponentów, łatwo przechodzący przez trokar, wchłaniany po około 28 dniach, możliwość przechowywania w temperaturze pokojowej (poniżej 25°C)</t>
  </si>
  <si>
    <t xml:space="preserve"> (upoważnionego przedstawiciela wykonawcy)</t>
  </si>
  <si>
    <t>Pieczęć i podpis</t>
  </si>
  <si>
    <t>Wartość  netto dostawy wynosi: ……………… zł</t>
  </si>
  <si>
    <t>Kwota podatku VAT wynosi: …………………..zł</t>
  </si>
  <si>
    <t>Wartość brutto dostawy wynosi: ……………….zł</t>
  </si>
  <si>
    <t xml:space="preserve">Słownie:……..……..………………………………zł </t>
  </si>
  <si>
    <t xml:space="preserve">Uwaga.Przy sporządzaniu kosztorysu ofertowego należy podać wszystkie wartości w PLN do dwóch miejsc po przecinku, zachowując układ kolumn i ilości zawarte we wzorze . Wypełniając kosztorys należy pamiętać o pełnym i dokładnym wypełnieniu wszystkich pozycji.  Podane ceny w formularzu powinny uwzględniać wszystkie koszty związane z realizacją zamówienia z uwzględnieniem wymagań wyszczególnionych w SIWZ </t>
  </si>
  <si>
    <t>Słownie: ………………</t>
  </si>
  <si>
    <t>Słownie: ………………..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</si>
</sst>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15]d\ mmmm\ yyyy"/>
    <numFmt numFmtId="171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4" fontId="2" fillId="0" borderId="0" applyFont="0" applyFill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54">
      <alignment/>
      <protection/>
    </xf>
    <xf numFmtId="0" fontId="22" fillId="0" borderId="0" xfId="54" applyFont="1" applyAlignment="1">
      <alignment horizontal="left" vertical="center"/>
      <protection/>
    </xf>
    <xf numFmtId="0" fontId="22" fillId="0" borderId="0" xfId="54" applyFont="1">
      <alignment/>
      <protection/>
    </xf>
    <xf numFmtId="0" fontId="2" fillId="0" borderId="0" xfId="54" applyBorder="1">
      <alignment/>
      <protection/>
    </xf>
    <xf numFmtId="0" fontId="22" fillId="0" borderId="0" xfId="54" applyFont="1" applyBorder="1" applyAlignment="1">
      <alignment/>
      <protection/>
    </xf>
    <xf numFmtId="0" fontId="3" fillId="0" borderId="10" xfId="0" applyFont="1" applyBorder="1" applyAlignment="1">
      <alignment horizontal="center" vertical="center" wrapText="1"/>
    </xf>
    <xf numFmtId="2" fontId="43" fillId="0" borderId="11" xfId="39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4" fontId="38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43" fillId="0" borderId="11" xfId="39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0" fontId="2" fillId="0" borderId="0" xfId="54" applyBorder="1" applyAlignment="1">
      <alignment vertical="top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readingOrder="1"/>
    </xf>
    <xf numFmtId="0" fontId="0" fillId="0" borderId="0" xfId="0" applyFont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2" xfId="53"/>
    <cellStyle name="Normal 3" xfId="54"/>
    <cellStyle name="Obliczenia" xfId="55"/>
    <cellStyle name="Percent 2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="110" zoomScaleNormal="110" zoomScalePageLayoutView="0" workbookViewId="0" topLeftCell="A12">
      <selection activeCell="D27" sqref="D27"/>
    </sheetView>
  </sheetViews>
  <sheetFormatPr defaultColWidth="9.140625" defaultRowHeight="15"/>
  <cols>
    <col min="1" max="1" width="3.7109375" style="0" customWidth="1"/>
    <col min="2" max="2" width="69.8515625" style="0" customWidth="1"/>
    <col min="3" max="3" width="8.8515625" style="0" customWidth="1"/>
    <col min="4" max="4" width="5.421875" style="0" customWidth="1"/>
    <col min="5" max="5" width="10.8515625" style="0" customWidth="1"/>
    <col min="6" max="6" width="12.28125" style="0" customWidth="1"/>
    <col min="7" max="7" width="11.7109375" style="0" customWidth="1"/>
    <col min="8" max="8" width="12.00390625" style="0" customWidth="1"/>
  </cols>
  <sheetData>
    <row r="1" ht="15">
      <c r="B1" t="s">
        <v>51</v>
      </c>
    </row>
    <row r="2" ht="15" customHeight="1">
      <c r="B2" t="s">
        <v>46</v>
      </c>
    </row>
    <row r="3" ht="18" customHeight="1">
      <c r="B3" t="s">
        <v>52</v>
      </c>
    </row>
    <row r="4" spans="1:7" ht="24">
      <c r="A4" s="26" t="s">
        <v>4</v>
      </c>
      <c r="B4" s="27" t="s">
        <v>44</v>
      </c>
      <c r="C4" s="26" t="s">
        <v>49</v>
      </c>
      <c r="D4" s="26" t="s">
        <v>0</v>
      </c>
      <c r="E4" s="26" t="s">
        <v>1</v>
      </c>
      <c r="F4" s="26" t="s">
        <v>2</v>
      </c>
      <c r="G4" s="26" t="s">
        <v>3</v>
      </c>
    </row>
    <row r="5" spans="1:7" ht="15">
      <c r="A5" s="12">
        <v>1</v>
      </c>
      <c r="B5" s="13" t="s">
        <v>26</v>
      </c>
      <c r="C5" s="15"/>
      <c r="D5" s="8">
        <v>30</v>
      </c>
      <c r="E5" s="24"/>
      <c r="F5" s="10">
        <f aca="true" t="shared" si="0" ref="F5:F17">E5*D5</f>
        <v>0</v>
      </c>
      <c r="G5" s="10">
        <f aca="true" t="shared" si="1" ref="G5:G19">F5*1.08</f>
        <v>0</v>
      </c>
    </row>
    <row r="6" spans="1:7" ht="15">
      <c r="A6" s="12">
        <f aca="true" t="shared" si="2" ref="A6:A28">A5+1</f>
        <v>2</v>
      </c>
      <c r="B6" s="13" t="s">
        <v>27</v>
      </c>
      <c r="C6" s="15"/>
      <c r="D6" s="8">
        <v>40</v>
      </c>
      <c r="E6" s="24"/>
      <c r="F6" s="10">
        <f t="shared" si="0"/>
        <v>0</v>
      </c>
      <c r="G6" s="10">
        <f t="shared" si="1"/>
        <v>0</v>
      </c>
    </row>
    <row r="7" spans="1:7" ht="41.25" customHeight="1">
      <c r="A7" s="12">
        <f t="shared" si="2"/>
        <v>3</v>
      </c>
      <c r="B7" s="18" t="s">
        <v>20</v>
      </c>
      <c r="C7" s="15"/>
      <c r="D7" s="8">
        <v>30</v>
      </c>
      <c r="E7" s="24"/>
      <c r="F7" s="10">
        <f t="shared" si="0"/>
        <v>0</v>
      </c>
      <c r="G7" s="10">
        <f t="shared" si="1"/>
        <v>0</v>
      </c>
    </row>
    <row r="8" spans="1:7" ht="36">
      <c r="A8" s="12">
        <f t="shared" si="2"/>
        <v>4</v>
      </c>
      <c r="B8" s="18" t="s">
        <v>21</v>
      </c>
      <c r="C8" s="15"/>
      <c r="D8" s="8">
        <v>30</v>
      </c>
      <c r="E8" s="24"/>
      <c r="F8" s="10">
        <f>E8*D8</f>
        <v>0</v>
      </c>
      <c r="G8" s="10">
        <f>F8*1.08</f>
        <v>0</v>
      </c>
    </row>
    <row r="9" spans="1:7" ht="41.25" customHeight="1">
      <c r="A9" s="12">
        <f t="shared" si="2"/>
        <v>5</v>
      </c>
      <c r="B9" s="18" t="s">
        <v>22</v>
      </c>
      <c r="C9" s="15"/>
      <c r="D9" s="8">
        <v>18</v>
      </c>
      <c r="E9" s="24"/>
      <c r="F9" s="10">
        <f t="shared" si="0"/>
        <v>0</v>
      </c>
      <c r="G9" s="10">
        <f t="shared" si="1"/>
        <v>0</v>
      </c>
    </row>
    <row r="10" spans="1:7" ht="26.25" customHeight="1">
      <c r="A10" s="12">
        <f t="shared" si="2"/>
        <v>6</v>
      </c>
      <c r="B10" s="13" t="s">
        <v>23</v>
      </c>
      <c r="C10" s="15"/>
      <c r="D10" s="8">
        <v>120</v>
      </c>
      <c r="E10" s="24"/>
      <c r="F10" s="10">
        <f t="shared" si="0"/>
        <v>0</v>
      </c>
      <c r="G10" s="10">
        <f t="shared" si="1"/>
        <v>0</v>
      </c>
    </row>
    <row r="11" spans="1:7" ht="25.5" customHeight="1">
      <c r="A11" s="12">
        <f t="shared" si="2"/>
        <v>7</v>
      </c>
      <c r="B11" s="13" t="s">
        <v>24</v>
      </c>
      <c r="C11" s="15"/>
      <c r="D11" s="8">
        <v>150</v>
      </c>
      <c r="E11" s="24"/>
      <c r="F11" s="10">
        <f t="shared" si="0"/>
        <v>0</v>
      </c>
      <c r="G11" s="10">
        <f t="shared" si="1"/>
        <v>0</v>
      </c>
    </row>
    <row r="12" spans="1:7" ht="53.25" customHeight="1">
      <c r="A12" s="12">
        <f t="shared" si="2"/>
        <v>8</v>
      </c>
      <c r="B12" s="13" t="s">
        <v>25</v>
      </c>
      <c r="C12" s="15"/>
      <c r="D12" s="8">
        <v>18</v>
      </c>
      <c r="E12" s="24"/>
      <c r="F12" s="10">
        <f>E12*D12</f>
        <v>0</v>
      </c>
      <c r="G12" s="10">
        <f>F12*1.08</f>
        <v>0</v>
      </c>
    </row>
    <row r="13" spans="1:7" ht="17.25" customHeight="1">
      <c r="A13" s="12">
        <f t="shared" si="2"/>
        <v>9</v>
      </c>
      <c r="B13" s="13" t="s">
        <v>35</v>
      </c>
      <c r="C13" s="15"/>
      <c r="D13" s="8">
        <v>5</v>
      </c>
      <c r="E13" s="24"/>
      <c r="F13" s="10">
        <f t="shared" si="0"/>
        <v>0</v>
      </c>
      <c r="G13" s="10">
        <f t="shared" si="1"/>
        <v>0</v>
      </c>
    </row>
    <row r="14" spans="1:7" ht="86.25" customHeight="1">
      <c r="A14" s="12">
        <f t="shared" si="2"/>
        <v>10</v>
      </c>
      <c r="B14" s="13" t="s">
        <v>42</v>
      </c>
      <c r="C14" s="15"/>
      <c r="D14" s="8">
        <v>1</v>
      </c>
      <c r="E14" s="24"/>
      <c r="F14" s="10">
        <f t="shared" si="0"/>
        <v>0</v>
      </c>
      <c r="G14" s="10">
        <f t="shared" si="1"/>
        <v>0</v>
      </c>
    </row>
    <row r="15" spans="1:7" s="2" customFormat="1" ht="39" customHeight="1">
      <c r="A15" s="12">
        <f t="shared" si="2"/>
        <v>11</v>
      </c>
      <c r="B15" s="13" t="s">
        <v>43</v>
      </c>
      <c r="C15" s="15"/>
      <c r="D15" s="8">
        <v>30</v>
      </c>
      <c r="E15" s="24"/>
      <c r="F15" s="10">
        <f t="shared" si="0"/>
        <v>0</v>
      </c>
      <c r="G15" s="10">
        <f t="shared" si="1"/>
        <v>0</v>
      </c>
    </row>
    <row r="16" spans="1:7" s="1" customFormat="1" ht="36.75" customHeight="1">
      <c r="A16" s="12">
        <f t="shared" si="2"/>
        <v>12</v>
      </c>
      <c r="B16" s="13" t="s">
        <v>28</v>
      </c>
      <c r="C16" s="15"/>
      <c r="D16" s="8">
        <v>12</v>
      </c>
      <c r="E16" s="24"/>
      <c r="F16" s="10">
        <f t="shared" si="0"/>
        <v>0</v>
      </c>
      <c r="G16" s="10">
        <f t="shared" si="1"/>
        <v>0</v>
      </c>
    </row>
    <row r="17" spans="1:7" s="1" customFormat="1" ht="39" customHeight="1">
      <c r="A17" s="12">
        <f t="shared" si="2"/>
        <v>13</v>
      </c>
      <c r="B17" s="13" t="s">
        <v>29</v>
      </c>
      <c r="C17" s="15"/>
      <c r="D17" s="8">
        <v>24</v>
      </c>
      <c r="E17" s="24"/>
      <c r="F17" s="10">
        <f t="shared" si="0"/>
        <v>0</v>
      </c>
      <c r="G17" s="10">
        <f t="shared" si="1"/>
        <v>0</v>
      </c>
    </row>
    <row r="18" spans="1:7" s="1" customFormat="1" ht="25.5" customHeight="1">
      <c r="A18" s="12">
        <f t="shared" si="2"/>
        <v>14</v>
      </c>
      <c r="B18" s="13" t="s">
        <v>30</v>
      </c>
      <c r="C18" s="15"/>
      <c r="D18" s="8">
        <v>30</v>
      </c>
      <c r="E18" s="24"/>
      <c r="F18" s="10">
        <f>E18*D18</f>
        <v>0</v>
      </c>
      <c r="G18" s="10">
        <f t="shared" si="1"/>
        <v>0</v>
      </c>
    </row>
    <row r="19" spans="1:7" s="1" customFormat="1" ht="27.75" customHeight="1">
      <c r="A19" s="12">
        <f t="shared" si="2"/>
        <v>15</v>
      </c>
      <c r="B19" s="20" t="s">
        <v>31</v>
      </c>
      <c r="C19" s="21"/>
      <c r="D19" s="22">
        <v>1</v>
      </c>
      <c r="E19" s="24"/>
      <c r="F19" s="10">
        <f>E19*D19</f>
        <v>0</v>
      </c>
      <c r="G19" s="10">
        <f t="shared" si="1"/>
        <v>0</v>
      </c>
    </row>
    <row r="20" spans="1:7" s="1" customFormat="1" ht="48.75" customHeight="1">
      <c r="A20" s="12">
        <f t="shared" si="2"/>
        <v>16</v>
      </c>
      <c r="B20" s="20" t="s">
        <v>32</v>
      </c>
      <c r="C20" s="21"/>
      <c r="D20" s="22">
        <v>30</v>
      </c>
      <c r="E20" s="24"/>
      <c r="F20" s="10">
        <f aca="true" t="shared" si="3" ref="F20:F27">E20*D20</f>
        <v>0</v>
      </c>
      <c r="G20" s="10">
        <f aca="true" t="shared" si="4" ref="G20:G27">F20*1.08</f>
        <v>0</v>
      </c>
    </row>
    <row r="21" spans="1:7" s="1" customFormat="1" ht="49.5" customHeight="1">
      <c r="A21" s="12">
        <f t="shared" si="2"/>
        <v>17</v>
      </c>
      <c r="B21" s="20" t="s">
        <v>33</v>
      </c>
      <c r="C21" s="21"/>
      <c r="D21" s="22">
        <v>30</v>
      </c>
      <c r="E21" s="24"/>
      <c r="F21" s="10">
        <f t="shared" si="3"/>
        <v>0</v>
      </c>
      <c r="G21" s="10">
        <f t="shared" si="4"/>
        <v>0</v>
      </c>
    </row>
    <row r="22" spans="1:7" s="1" customFormat="1" ht="38.25" customHeight="1">
      <c r="A22" s="12">
        <f t="shared" si="2"/>
        <v>18</v>
      </c>
      <c r="B22" s="20" t="s">
        <v>34</v>
      </c>
      <c r="C22" s="21"/>
      <c r="D22" s="22">
        <v>6</v>
      </c>
      <c r="E22" s="24"/>
      <c r="F22" s="10">
        <f t="shared" si="3"/>
        <v>0</v>
      </c>
      <c r="G22" s="10">
        <f t="shared" si="4"/>
        <v>0</v>
      </c>
    </row>
    <row r="23" spans="1:7" s="1" customFormat="1" ht="12">
      <c r="A23" s="12">
        <f t="shared" si="2"/>
        <v>19</v>
      </c>
      <c r="B23" s="20" t="s">
        <v>36</v>
      </c>
      <c r="C23" s="21"/>
      <c r="D23" s="22">
        <v>1</v>
      </c>
      <c r="E23" s="24"/>
      <c r="F23" s="10">
        <f t="shared" si="3"/>
        <v>0</v>
      </c>
      <c r="G23" s="10">
        <f t="shared" si="4"/>
        <v>0</v>
      </c>
    </row>
    <row r="24" spans="1:7" s="1" customFormat="1" ht="15.75" customHeight="1">
      <c r="A24" s="12">
        <f t="shared" si="2"/>
        <v>20</v>
      </c>
      <c r="B24" s="20" t="s">
        <v>37</v>
      </c>
      <c r="C24" s="21"/>
      <c r="D24" s="22">
        <v>1</v>
      </c>
      <c r="E24" s="24"/>
      <c r="F24" s="10">
        <f t="shared" si="3"/>
        <v>0</v>
      </c>
      <c r="G24" s="10">
        <f t="shared" si="4"/>
        <v>0</v>
      </c>
    </row>
    <row r="25" spans="1:7" s="1" customFormat="1" ht="12">
      <c r="A25" s="12">
        <f t="shared" si="2"/>
        <v>21</v>
      </c>
      <c r="B25" s="20" t="s">
        <v>38</v>
      </c>
      <c r="C25" s="21"/>
      <c r="D25" s="22">
        <v>1</v>
      </c>
      <c r="E25" s="24"/>
      <c r="F25" s="10">
        <f t="shared" si="3"/>
        <v>0</v>
      </c>
      <c r="G25" s="10">
        <f t="shared" si="4"/>
        <v>0</v>
      </c>
    </row>
    <row r="26" spans="1:7" s="1" customFormat="1" ht="15" customHeight="1">
      <c r="A26" s="12">
        <f t="shared" si="2"/>
        <v>22</v>
      </c>
      <c r="B26" s="20" t="s">
        <v>39</v>
      </c>
      <c r="C26" s="21"/>
      <c r="D26" s="22">
        <v>5</v>
      </c>
      <c r="E26" s="24"/>
      <c r="F26" s="10">
        <f>E26*D26</f>
        <v>0</v>
      </c>
      <c r="G26" s="10">
        <f t="shared" si="4"/>
        <v>0</v>
      </c>
    </row>
    <row r="27" spans="1:7" s="1" customFormat="1" ht="11.25" customHeight="1">
      <c r="A27" s="12">
        <f t="shared" si="2"/>
        <v>23</v>
      </c>
      <c r="B27" s="20" t="s">
        <v>40</v>
      </c>
      <c r="C27" s="21"/>
      <c r="D27" s="22">
        <v>1</v>
      </c>
      <c r="E27" s="24"/>
      <c r="F27" s="10">
        <f t="shared" si="3"/>
        <v>0</v>
      </c>
      <c r="G27" s="10">
        <f t="shared" si="4"/>
        <v>0</v>
      </c>
    </row>
    <row r="28" spans="1:7" s="1" customFormat="1" ht="15" customHeight="1">
      <c r="A28" s="12">
        <f t="shared" si="2"/>
        <v>24</v>
      </c>
      <c r="B28" s="20" t="s">
        <v>41</v>
      </c>
      <c r="C28" s="21"/>
      <c r="D28" s="22">
        <v>1</v>
      </c>
      <c r="E28" s="24"/>
      <c r="F28" s="10">
        <f>E28*D28</f>
        <v>0</v>
      </c>
      <c r="G28" s="10">
        <f>F28*1.08</f>
        <v>0</v>
      </c>
    </row>
    <row r="29" spans="1:7" s="1" customFormat="1" ht="17.25" customHeight="1" thickBot="1">
      <c r="A29"/>
      <c r="B29" s="25"/>
      <c r="C29" s="38" t="s">
        <v>45</v>
      </c>
      <c r="D29" s="38"/>
      <c r="E29" s="39"/>
      <c r="F29" s="19">
        <f>SUM(F5:F28)</f>
        <v>0</v>
      </c>
      <c r="G29" s="19">
        <f>SUM(G5:G28)</f>
        <v>0</v>
      </c>
    </row>
    <row r="30" spans="1:16" s="1" customFormat="1" ht="17.25" customHeight="1">
      <c r="A30" s="32" t="s">
        <v>58</v>
      </c>
      <c r="B30" s="33"/>
      <c r="C30" s="32"/>
      <c r="D30" s="33"/>
      <c r="E30" s="33"/>
      <c r="F30" s="33"/>
      <c r="G30" s="33"/>
      <c r="H30" s="33"/>
      <c r="I30" s="33"/>
      <c r="J30"/>
      <c r="K30" s="25"/>
      <c r="L30" s="30"/>
      <c r="M30" s="30"/>
      <c r="N30" s="30"/>
      <c r="O30" s="31"/>
      <c r="P30" s="31"/>
    </row>
    <row r="31" spans="1:16" s="1" customFormat="1" ht="17.25" customHeight="1">
      <c r="A31" s="32" t="s">
        <v>63</v>
      </c>
      <c r="B31" s="33"/>
      <c r="C31" s="32"/>
      <c r="D31" s="33"/>
      <c r="E31" s="33"/>
      <c r="F31" s="33"/>
      <c r="G31" s="33"/>
      <c r="H31" s="33"/>
      <c r="I31" s="33"/>
      <c r="J31"/>
      <c r="K31" s="25"/>
      <c r="L31" s="30"/>
      <c r="M31" s="30"/>
      <c r="N31" s="30"/>
      <c r="O31" s="31"/>
      <c r="P31" s="31"/>
    </row>
    <row r="32" spans="1:16" s="1" customFormat="1" ht="17.25" customHeight="1">
      <c r="A32" s="32" t="s">
        <v>59</v>
      </c>
      <c r="B32" s="33"/>
      <c r="C32" s="32"/>
      <c r="D32" s="33"/>
      <c r="E32" s="33"/>
      <c r="F32" s="33"/>
      <c r="G32" s="33"/>
      <c r="H32" s="33"/>
      <c r="I32" s="33"/>
      <c r="J32"/>
      <c r="K32" s="25"/>
      <c r="L32" s="30"/>
      <c r="M32" s="30"/>
      <c r="N32" s="30"/>
      <c r="O32" s="31"/>
      <c r="P32" s="31"/>
    </row>
    <row r="33" spans="1:16" s="1" customFormat="1" ht="17.25" customHeight="1">
      <c r="A33" s="42" t="s">
        <v>64</v>
      </c>
      <c r="B33" s="42"/>
      <c r="C33" s="42"/>
      <c r="D33" s="42"/>
      <c r="E33" s="42"/>
      <c r="F33" s="42"/>
      <c r="G33" s="42"/>
      <c r="H33" s="33"/>
      <c r="I33" s="33"/>
      <c r="J33"/>
      <c r="K33" s="25"/>
      <c r="L33" s="30"/>
      <c r="M33" s="30"/>
      <c r="N33" s="30"/>
      <c r="O33" s="31"/>
      <c r="P33" s="31"/>
    </row>
    <row r="34" spans="1:16" s="1" customFormat="1" ht="17.25" customHeight="1">
      <c r="A34" s="32" t="s">
        <v>60</v>
      </c>
      <c r="B34" s="33"/>
      <c r="C34" s="32"/>
      <c r="D34" s="33"/>
      <c r="E34" s="33"/>
      <c r="F34" s="33"/>
      <c r="G34" s="33"/>
      <c r="H34" s="33"/>
      <c r="I34" s="33"/>
      <c r="J34"/>
      <c r="K34" s="25"/>
      <c r="L34" s="30"/>
      <c r="M34" s="30"/>
      <c r="N34" s="30"/>
      <c r="O34" s="31"/>
      <c r="P34" s="31"/>
    </row>
    <row r="35" spans="1:16" s="1" customFormat="1" ht="17.25" customHeight="1">
      <c r="A35" s="32" t="s">
        <v>61</v>
      </c>
      <c r="B35" s="33"/>
      <c r="C35" s="32"/>
      <c r="D35" s="33"/>
      <c r="E35" s="33"/>
      <c r="F35" s="33"/>
      <c r="G35" s="33"/>
      <c r="H35" s="33"/>
      <c r="I35" s="33"/>
      <c r="J35"/>
      <c r="K35" s="25"/>
      <c r="L35" s="30"/>
      <c r="M35" s="30"/>
      <c r="N35" s="30"/>
      <c r="O35" s="31"/>
      <c r="P35" s="31"/>
    </row>
    <row r="36" spans="1:16" s="1" customFormat="1" ht="54" customHeight="1">
      <c r="A36" s="44" t="s">
        <v>62</v>
      </c>
      <c r="B36" s="44"/>
      <c r="C36" s="44"/>
      <c r="D36" s="44"/>
      <c r="E36" s="44"/>
      <c r="F36" s="44"/>
      <c r="G36" s="44"/>
      <c r="H36" s="33"/>
      <c r="I36" s="33"/>
      <c r="J36"/>
      <c r="K36" s="25"/>
      <c r="L36" s="30"/>
      <c r="M36" s="30"/>
      <c r="N36" s="30"/>
      <c r="O36" s="31"/>
      <c r="P36" s="31"/>
    </row>
    <row r="37" spans="1:16" ht="15">
      <c r="A37" s="32"/>
      <c r="B37" s="33"/>
      <c r="C37" s="32"/>
      <c r="D37" s="33" t="s">
        <v>57</v>
      </c>
      <c r="E37" s="33"/>
      <c r="F37" s="33"/>
      <c r="G37" s="33"/>
      <c r="H37" s="33"/>
      <c r="I37" s="33"/>
      <c r="K37" s="4"/>
      <c r="L37" s="4"/>
      <c r="M37" s="28"/>
      <c r="N37" s="29"/>
      <c r="O37" s="29"/>
      <c r="P37" s="29"/>
    </row>
    <row r="38" spans="1:16" ht="15">
      <c r="A38" s="32"/>
      <c r="B38" s="33"/>
      <c r="C38" s="32" t="s">
        <v>56</v>
      </c>
      <c r="D38" s="33"/>
      <c r="E38" s="33"/>
      <c r="F38" s="33"/>
      <c r="G38" s="33"/>
      <c r="H38" s="33"/>
      <c r="I38" s="33"/>
      <c r="K38" s="4"/>
      <c r="L38" s="4"/>
      <c r="M38" s="28"/>
      <c r="N38" s="29"/>
      <c r="O38" s="29"/>
      <c r="P38" s="29"/>
    </row>
    <row r="39" spans="1:7" ht="79.5" customHeight="1">
      <c r="A39" s="43"/>
      <c r="B39" s="43"/>
      <c r="C39" s="43"/>
      <c r="D39" s="43"/>
      <c r="E39" s="43"/>
      <c r="F39" s="43"/>
      <c r="G39" s="43"/>
    </row>
    <row r="40" spans="2:7" ht="15">
      <c r="B40" s="4"/>
      <c r="C40" s="4"/>
      <c r="D40" s="4"/>
      <c r="E40" s="5"/>
      <c r="F40" s="3"/>
      <c r="G40" s="6"/>
    </row>
    <row r="41" ht="15">
      <c r="H41" s="7"/>
    </row>
    <row r="42" ht="15">
      <c r="H42" s="6"/>
    </row>
    <row r="43" ht="15">
      <c r="H43" s="35"/>
    </row>
    <row r="44" ht="15">
      <c r="H44" s="35"/>
    </row>
    <row r="45" ht="15">
      <c r="H45" s="6"/>
    </row>
    <row r="46" spans="2:8" ht="15">
      <c r="B46" s="34"/>
      <c r="H46" s="6"/>
    </row>
    <row r="47" ht="15">
      <c r="H47" s="6"/>
    </row>
    <row r="48" ht="15">
      <c r="H48" s="6"/>
    </row>
    <row r="49" ht="15">
      <c r="H49" s="6"/>
    </row>
    <row r="50" ht="15">
      <c r="H50" s="6"/>
    </row>
    <row r="51" ht="15">
      <c r="H51" s="6"/>
    </row>
  </sheetData>
  <sheetProtection/>
  <mergeCells count="4">
    <mergeCell ref="C29:E29"/>
    <mergeCell ref="A33:G33"/>
    <mergeCell ref="A39:G39"/>
    <mergeCell ref="A36:G36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1">
      <selection activeCell="D22" sqref="D22"/>
    </sheetView>
  </sheetViews>
  <sheetFormatPr defaultColWidth="9.140625" defaultRowHeight="15"/>
  <cols>
    <col min="1" max="1" width="2.8515625" style="0" customWidth="1"/>
    <col min="2" max="2" width="74.57421875" style="0" customWidth="1"/>
    <col min="3" max="3" width="11.140625" style="0" customWidth="1"/>
    <col min="4" max="4" width="6.421875" style="0" customWidth="1"/>
    <col min="5" max="5" width="10.57421875" style="0" customWidth="1"/>
    <col min="6" max="6" width="11.7109375" style="0" customWidth="1"/>
    <col min="7" max="7" width="11.140625" style="0" customWidth="1"/>
    <col min="8" max="8" width="12.00390625" style="0" customWidth="1"/>
  </cols>
  <sheetData>
    <row r="1" spans="2:6" ht="18.75">
      <c r="B1" t="s">
        <v>47</v>
      </c>
      <c r="F1" s="17"/>
    </row>
    <row r="2" ht="15">
      <c r="B2" t="s">
        <v>46</v>
      </c>
    </row>
    <row r="3" spans="2:6" ht="15">
      <c r="B3" t="s">
        <v>48</v>
      </c>
      <c r="F3" s="14"/>
    </row>
    <row r="4" spans="1:7" s="2" customFormat="1" ht="26.25" customHeight="1">
      <c r="A4" s="16" t="s">
        <v>4</v>
      </c>
      <c r="B4" s="27" t="s">
        <v>44</v>
      </c>
      <c r="C4" s="26" t="s">
        <v>49</v>
      </c>
      <c r="D4" s="26" t="s">
        <v>0</v>
      </c>
      <c r="E4" s="26" t="s">
        <v>1</v>
      </c>
      <c r="F4" s="26" t="s">
        <v>2</v>
      </c>
      <c r="G4" s="26" t="s">
        <v>3</v>
      </c>
    </row>
    <row r="5" spans="1:7" s="1" customFormat="1" ht="50.25" customHeight="1">
      <c r="A5" s="12">
        <v>1</v>
      </c>
      <c r="B5" s="13" t="s">
        <v>8</v>
      </c>
      <c r="C5" s="8"/>
      <c r="D5" s="8">
        <v>18</v>
      </c>
      <c r="E5" s="9"/>
      <c r="F5" s="10">
        <f aca="true" t="shared" si="0" ref="F5:F19">E5*D5</f>
        <v>0</v>
      </c>
      <c r="G5" s="10">
        <f aca="true" t="shared" si="1" ref="G5:G19">F5*1.08</f>
        <v>0</v>
      </c>
    </row>
    <row r="6" spans="1:7" s="1" customFormat="1" ht="51" customHeight="1">
      <c r="A6" s="12">
        <f>A5+1</f>
        <v>2</v>
      </c>
      <c r="B6" s="13" t="s">
        <v>7</v>
      </c>
      <c r="C6" s="8"/>
      <c r="D6" s="8">
        <v>18</v>
      </c>
      <c r="E6" s="9"/>
      <c r="F6" s="10">
        <f t="shared" si="0"/>
        <v>0</v>
      </c>
      <c r="G6" s="10">
        <f t="shared" si="1"/>
        <v>0</v>
      </c>
    </row>
    <row r="7" spans="1:7" s="1" customFormat="1" ht="51" customHeight="1">
      <c r="A7" s="12">
        <f aca="true" t="shared" si="2" ref="A7:A22">A6+1</f>
        <v>3</v>
      </c>
      <c r="B7" s="13" t="s">
        <v>6</v>
      </c>
      <c r="C7" s="8"/>
      <c r="D7" s="8">
        <v>48</v>
      </c>
      <c r="E7" s="9"/>
      <c r="F7" s="10">
        <f t="shared" si="0"/>
        <v>0</v>
      </c>
      <c r="G7" s="10">
        <f t="shared" si="1"/>
        <v>0</v>
      </c>
    </row>
    <row r="8" spans="1:7" s="1" customFormat="1" ht="49.5" customHeight="1">
      <c r="A8" s="12">
        <f t="shared" si="2"/>
        <v>4</v>
      </c>
      <c r="B8" s="13" t="s">
        <v>5</v>
      </c>
      <c r="C8" s="8"/>
      <c r="D8" s="8">
        <v>48</v>
      </c>
      <c r="E8" s="9"/>
      <c r="F8" s="10">
        <f t="shared" si="0"/>
        <v>0</v>
      </c>
      <c r="G8" s="10">
        <f t="shared" si="1"/>
        <v>0</v>
      </c>
    </row>
    <row r="9" spans="1:7" s="1" customFormat="1" ht="51" customHeight="1">
      <c r="A9" s="12">
        <f t="shared" si="2"/>
        <v>5</v>
      </c>
      <c r="B9" s="13" t="s">
        <v>9</v>
      </c>
      <c r="C9" s="8"/>
      <c r="D9" s="8">
        <v>30</v>
      </c>
      <c r="E9" s="9"/>
      <c r="F9" s="10">
        <f t="shared" si="0"/>
        <v>0</v>
      </c>
      <c r="G9" s="10">
        <f t="shared" si="1"/>
        <v>0</v>
      </c>
    </row>
    <row r="10" spans="1:7" s="1" customFormat="1" ht="50.25" customHeight="1">
      <c r="A10" s="12">
        <f t="shared" si="2"/>
        <v>6</v>
      </c>
      <c r="B10" s="13" t="s">
        <v>10</v>
      </c>
      <c r="C10" s="8"/>
      <c r="D10" s="8">
        <v>30</v>
      </c>
      <c r="E10" s="9"/>
      <c r="F10" s="10">
        <f t="shared" si="0"/>
        <v>0</v>
      </c>
      <c r="G10" s="10">
        <f t="shared" si="1"/>
        <v>0</v>
      </c>
    </row>
    <row r="11" spans="1:7" s="1" customFormat="1" ht="36">
      <c r="A11" s="12">
        <f t="shared" si="2"/>
        <v>7</v>
      </c>
      <c r="B11" s="13" t="s">
        <v>15</v>
      </c>
      <c r="C11" s="15"/>
      <c r="D11" s="8">
        <v>15</v>
      </c>
      <c r="E11" s="9"/>
      <c r="F11" s="10">
        <f t="shared" si="0"/>
        <v>0</v>
      </c>
      <c r="G11" s="10">
        <f t="shared" si="1"/>
        <v>0</v>
      </c>
    </row>
    <row r="12" spans="1:7" s="1" customFormat="1" ht="36">
      <c r="A12" s="12">
        <f t="shared" si="2"/>
        <v>8</v>
      </c>
      <c r="B12" s="13" t="s">
        <v>17</v>
      </c>
      <c r="C12" s="15"/>
      <c r="D12" s="8">
        <v>45</v>
      </c>
      <c r="E12" s="9"/>
      <c r="F12" s="10">
        <f t="shared" si="0"/>
        <v>0</v>
      </c>
      <c r="G12" s="10">
        <f t="shared" si="1"/>
        <v>0</v>
      </c>
    </row>
    <row r="13" spans="1:7" s="1" customFormat="1" ht="48">
      <c r="A13" s="12">
        <f t="shared" si="2"/>
        <v>9</v>
      </c>
      <c r="B13" s="23" t="s">
        <v>16</v>
      </c>
      <c r="C13" s="8"/>
      <c r="D13" s="8">
        <v>21</v>
      </c>
      <c r="E13" s="9"/>
      <c r="F13" s="10">
        <f t="shared" si="0"/>
        <v>0</v>
      </c>
      <c r="G13" s="10">
        <f t="shared" si="1"/>
        <v>0</v>
      </c>
    </row>
    <row r="14" spans="1:7" s="1" customFormat="1" ht="48">
      <c r="A14" s="12">
        <f t="shared" si="2"/>
        <v>10</v>
      </c>
      <c r="B14" s="23" t="s">
        <v>18</v>
      </c>
      <c r="C14" s="8"/>
      <c r="D14" s="8">
        <v>48</v>
      </c>
      <c r="E14" s="9"/>
      <c r="F14" s="10">
        <f t="shared" si="0"/>
        <v>0</v>
      </c>
      <c r="G14" s="10">
        <f t="shared" si="1"/>
        <v>0</v>
      </c>
    </row>
    <row r="15" spans="1:7" s="1" customFormat="1" ht="48">
      <c r="A15" s="12">
        <f t="shared" si="2"/>
        <v>11</v>
      </c>
      <c r="B15" s="23" t="s">
        <v>19</v>
      </c>
      <c r="C15" s="8"/>
      <c r="D15" s="8">
        <v>42</v>
      </c>
      <c r="E15" s="9"/>
      <c r="F15" s="10">
        <f t="shared" si="0"/>
        <v>0</v>
      </c>
      <c r="G15" s="10">
        <f t="shared" si="1"/>
        <v>0</v>
      </c>
    </row>
    <row r="16" spans="1:7" s="1" customFormat="1" ht="60">
      <c r="A16" s="12">
        <f t="shared" si="2"/>
        <v>12</v>
      </c>
      <c r="B16" s="13" t="s">
        <v>11</v>
      </c>
      <c r="C16" s="15"/>
      <c r="D16" s="8">
        <v>45</v>
      </c>
      <c r="E16" s="9"/>
      <c r="F16" s="10">
        <f t="shared" si="0"/>
        <v>0</v>
      </c>
      <c r="G16" s="10">
        <f t="shared" si="1"/>
        <v>0</v>
      </c>
    </row>
    <row r="17" spans="1:7" s="1" customFormat="1" ht="60">
      <c r="A17" s="12">
        <f t="shared" si="2"/>
        <v>13</v>
      </c>
      <c r="B17" s="13" t="s">
        <v>14</v>
      </c>
      <c r="C17" s="15"/>
      <c r="D17" s="8">
        <v>30</v>
      </c>
      <c r="E17" s="9"/>
      <c r="F17" s="10">
        <f t="shared" si="0"/>
        <v>0</v>
      </c>
      <c r="G17" s="10">
        <f t="shared" si="1"/>
        <v>0</v>
      </c>
    </row>
    <row r="18" spans="1:7" s="1" customFormat="1" ht="60">
      <c r="A18" s="12">
        <f t="shared" si="2"/>
        <v>14</v>
      </c>
      <c r="B18" s="13" t="s">
        <v>13</v>
      </c>
      <c r="C18" s="15"/>
      <c r="D18" s="8">
        <v>90</v>
      </c>
      <c r="E18" s="9"/>
      <c r="F18" s="10">
        <f t="shared" si="0"/>
        <v>0</v>
      </c>
      <c r="G18" s="10">
        <f t="shared" si="1"/>
        <v>0</v>
      </c>
    </row>
    <row r="19" spans="1:7" s="1" customFormat="1" ht="24">
      <c r="A19" s="12">
        <f t="shared" si="2"/>
        <v>15</v>
      </c>
      <c r="B19" s="13" t="s">
        <v>12</v>
      </c>
      <c r="C19" s="15"/>
      <c r="D19" s="8">
        <v>6</v>
      </c>
      <c r="E19" s="9"/>
      <c r="F19" s="10">
        <f t="shared" si="0"/>
        <v>0</v>
      </c>
      <c r="G19" s="10">
        <f t="shared" si="1"/>
        <v>0</v>
      </c>
    </row>
    <row r="20" spans="1:7" s="1" customFormat="1" ht="48">
      <c r="A20" s="12">
        <f t="shared" si="2"/>
        <v>16</v>
      </c>
      <c r="B20" s="13" t="s">
        <v>53</v>
      </c>
      <c r="C20" s="15"/>
      <c r="D20" s="8">
        <v>30</v>
      </c>
      <c r="E20" s="9"/>
      <c r="F20" s="10">
        <f>E20*D20</f>
        <v>0</v>
      </c>
      <c r="G20" s="10">
        <f>F20*1.08</f>
        <v>0</v>
      </c>
    </row>
    <row r="21" spans="1:7" s="1" customFormat="1" ht="54.75" customHeight="1">
      <c r="A21" s="12">
        <f t="shared" si="2"/>
        <v>17</v>
      </c>
      <c r="B21" s="13" t="s">
        <v>54</v>
      </c>
      <c r="C21" s="15"/>
      <c r="D21" s="8">
        <v>30</v>
      </c>
      <c r="E21" s="9"/>
      <c r="F21" s="10">
        <f>E21*D21</f>
        <v>0</v>
      </c>
      <c r="G21" s="10">
        <f>F21*1.08</f>
        <v>0</v>
      </c>
    </row>
    <row r="22" spans="1:7" s="1" customFormat="1" ht="51" customHeight="1" thickBot="1">
      <c r="A22" s="12">
        <f t="shared" si="2"/>
        <v>18</v>
      </c>
      <c r="B22" s="13" t="s">
        <v>55</v>
      </c>
      <c r="C22" s="15"/>
      <c r="D22" s="8">
        <v>30</v>
      </c>
      <c r="E22" s="9"/>
      <c r="F22" s="10">
        <f>E22*D22</f>
        <v>0</v>
      </c>
      <c r="G22" s="10">
        <f>F22*1.08</f>
        <v>0</v>
      </c>
    </row>
    <row r="23" spans="3:7" ht="15.75" thickBot="1">
      <c r="C23" s="38" t="s">
        <v>50</v>
      </c>
      <c r="D23" s="38"/>
      <c r="E23" s="39"/>
      <c r="F23" s="11">
        <f>SUM(F5:F22)</f>
        <v>0</v>
      </c>
      <c r="G23" s="11">
        <f>SUM(G5:G22)</f>
        <v>0</v>
      </c>
    </row>
    <row r="24" spans="1:10" ht="15">
      <c r="A24" s="36" t="s">
        <v>58</v>
      </c>
      <c r="B24" s="37"/>
      <c r="C24" s="36"/>
      <c r="D24" s="37"/>
      <c r="E24" s="37"/>
      <c r="F24" s="37"/>
      <c r="G24" s="37"/>
      <c r="H24" s="29"/>
      <c r="I24" s="29"/>
      <c r="J24" s="29"/>
    </row>
    <row r="25" spans="1:10" ht="15">
      <c r="A25" s="36" t="s">
        <v>63</v>
      </c>
      <c r="B25" s="37"/>
      <c r="C25" s="36"/>
      <c r="D25" s="37"/>
      <c r="E25" s="37"/>
      <c r="F25" s="37"/>
      <c r="G25" s="37"/>
      <c r="H25" s="29"/>
      <c r="I25" s="29"/>
      <c r="J25" s="29"/>
    </row>
    <row r="26" spans="1:7" ht="15">
      <c r="A26" s="36" t="s">
        <v>59</v>
      </c>
      <c r="B26" s="37"/>
      <c r="C26" s="36"/>
      <c r="D26" s="37"/>
      <c r="E26" s="37"/>
      <c r="F26" s="37"/>
      <c r="G26" s="37"/>
    </row>
    <row r="27" spans="1:7" ht="15">
      <c r="A27" s="40" t="s">
        <v>64</v>
      </c>
      <c r="B27" s="40"/>
      <c r="C27" s="40"/>
      <c r="D27" s="40"/>
      <c r="E27" s="40"/>
      <c r="F27" s="40"/>
      <c r="G27" s="40"/>
    </row>
    <row r="28" spans="1:7" ht="15">
      <c r="A28" s="36" t="s">
        <v>60</v>
      </c>
      <c r="B28" s="37"/>
      <c r="C28" s="36"/>
      <c r="D28" s="37"/>
      <c r="E28" s="37"/>
      <c r="F28" s="37"/>
      <c r="G28" s="37"/>
    </row>
    <row r="29" spans="1:7" ht="15">
      <c r="A29" s="36" t="s">
        <v>61</v>
      </c>
      <c r="B29" s="37"/>
      <c r="C29" s="36"/>
      <c r="D29" s="37"/>
      <c r="E29" s="37"/>
      <c r="F29" s="37"/>
      <c r="G29" s="37"/>
    </row>
    <row r="30" spans="1:7" ht="59.25" customHeight="1">
      <c r="A30" s="41" t="s">
        <v>62</v>
      </c>
      <c r="B30" s="41"/>
      <c r="C30" s="41"/>
      <c r="D30" s="41"/>
      <c r="E30" s="41"/>
      <c r="F30" s="41"/>
      <c r="G30" s="41"/>
    </row>
    <row r="31" spans="1:7" ht="15">
      <c r="A31" s="36"/>
      <c r="B31" s="37"/>
      <c r="C31" s="36"/>
      <c r="D31" s="37" t="s">
        <v>57</v>
      </c>
      <c r="E31" s="37"/>
      <c r="F31" s="37"/>
      <c r="G31" s="37"/>
    </row>
    <row r="32" spans="1:7" ht="15">
      <c r="A32" s="36"/>
      <c r="B32" s="37"/>
      <c r="C32" s="36" t="s">
        <v>56</v>
      </c>
      <c r="D32" s="37"/>
      <c r="E32" s="37"/>
      <c r="F32" s="37"/>
      <c r="G32" s="37"/>
    </row>
  </sheetData>
  <sheetProtection/>
  <mergeCells count="3">
    <mergeCell ref="C23:E23"/>
    <mergeCell ref="A27:G27"/>
    <mergeCell ref="A30:G30"/>
  </mergeCells>
  <printOptions/>
  <pageMargins left="0.4330708661417323" right="0.2362204724409449" top="0.1968503937007874" bottom="0.1968503937007874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Covidien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maciej.jakubowski</dc:creator>
  <cp:keywords>Medtronic Controlled</cp:keywords>
  <dc:description/>
  <cp:lastModifiedBy>ADM_TM</cp:lastModifiedBy>
  <cp:lastPrinted>2019-12-13T09:53:55Z</cp:lastPrinted>
  <dcterms:created xsi:type="dcterms:W3CDTF">2012-01-31T20:47:43Z</dcterms:created>
  <dcterms:modified xsi:type="dcterms:W3CDTF">2019-12-13T12:32:53Z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7b041f37-547e-4fc4-a40b-a6cabdc1b83b</vt:lpwstr>
  </property>
  <property fmtid="{D5CDD505-2E9C-101B-9397-08002B2CF9AE}" pid="3" name="Classification">
    <vt:lpwstr>MedtronicControlled</vt:lpwstr>
  </property>
</Properties>
</file>