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6380" windowHeight="8130" tabRatio="500" activeTab="0"/>
  </bookViews>
  <sheets>
    <sheet name="Endoprotezy zad. 1" sheetId="1" r:id="rId1"/>
    <sheet name="Endoprotezy zad. 2" sheetId="2" r:id="rId2"/>
  </sheets>
  <definedNames>
    <definedName name="_xlnm.Print_Area" localSheetId="0">'Endoprotezy zad. 1'!$B$1:$M$24</definedName>
    <definedName name="_xlnm.Print_Area" localSheetId="1">'Endoprotezy zad. 2'!$B$2:$M$19</definedName>
  </definedNames>
  <calcPr fullCalcOnLoad="1"/>
</workbook>
</file>

<file path=xl/sharedStrings.xml><?xml version="1.0" encoding="utf-8"?>
<sst xmlns="http://schemas.openxmlformats.org/spreadsheetml/2006/main" count="67" uniqueCount="56">
  <si>
    <t>Lp.</t>
  </si>
  <si>
    <t>Ilość</t>
  </si>
  <si>
    <t>Stawka podatku  VAT</t>
  </si>
  <si>
    <t>Producent</t>
  </si>
  <si>
    <t xml:space="preserve">Rodzaj nazwa firmowa </t>
  </si>
  <si>
    <t>Nr katalogowy</t>
  </si>
  <si>
    <t>x</t>
  </si>
  <si>
    <t xml:space="preserve">Wkładka polietylenowa wykonana z polietylenu typu crosslink, z okapem 10st. lub bez </t>
  </si>
  <si>
    <t>Głowa metalowa śr. 22,2mm, 28mm, 32mm – min. 3 długości szyjki, na stożek typu V40 (11,3/12,5mm)</t>
  </si>
  <si>
    <t>Wkładka CoCr do panewek bezcementowych press-fit, umożliwiająca zastosowanie artykulacji dwumobilnej, śr. artykulacji zewn. 36-58mm</t>
  </si>
  <si>
    <t>Wkładka polietylenowa bezokapowa, do artykulacji dwumobilej do wkładek CoCr, umożliwiająca zatrzaskiwanie w jej wnętrzu głów 22,2 lub 28mm, śr zewn. 36-58mm</t>
  </si>
  <si>
    <t>Zaślepka na sklepienie panewki Press-fit</t>
  </si>
  <si>
    <t>Trzpień prosty, proporcjonalny klin stożkowy, wykonany ze stopu tytanu, w części bliższej pokryty porowatym czystym tytanem i hydroksyapatytem. Trzpień posiada wzdłużne rowki antyrotacyjne. Szyjka trzpienia polerowana, część dystalna matowa, na końcu ścięta w celu zmniejszenia ryzyka wystąpienia konfliktu z endosteum trzonu kości udowej. Dostępny w 2 opcjach kąta szyjkowo-trzonowego (127 i 132 st) i w 12 rozmiarach dla każdego z kątów, długość trzonu 93-126 mm, długość szyjki 27-40mm. Stożek typu V40 (11,3/12,5mm).
Wraz ze wzrostem rozmiaru trzpień zwiększa swój rozmiar zarówno w kierunku bocznym jak i przyśrodkowym, lepiej dopasowując się do anatomii pacjenta (tzw. morfometryczny kształt - wraz ze wzrostem rozmiaru zmieniające się krzywizny w części przyśrodkowej). Proteza opracowana na bazie badań tomograficznych wewnętrznej struktury kości udowych szerokiej populacji.</t>
  </si>
  <si>
    <t>Głowa metalowa CoCr, śr. 36,40,44mm wysokopolerowana, na stożek typu V40 (11,3/12,5mm).</t>
  </si>
  <si>
    <t>Głowa ceramiczna, śr. 28,32,36mm, na stożek typu V40 (11,3/12,5mm).</t>
  </si>
  <si>
    <t>Opis przedmiotu zamówienia</t>
  </si>
  <si>
    <t>Wartość podatku VAT</t>
  </si>
  <si>
    <t>Wartość netto PLN</t>
  </si>
  <si>
    <t>Rodzaj szkoleń, ich czas i miejsce będą każdorazowo uzgadniane z Zamawiającym.</t>
  </si>
  <si>
    <t>Wykonawca zobowiązuje się w czasie trwania umowy do przeszkolenia personelu medycznego w zakresie produktów objętych ofertą.</t>
  </si>
  <si>
    <t>Panewki pierwotne typu press-fit, hemisferyczne, wydrukowane z tytanu w technologii 3-D, pokrycie o strukturze przestrzennej, imitującej kość gąbczastą, umożliwiające przerost tkanką kostną wraz z jej unaczynieniem i unerwieniem, tzw. biointegrację panewki. Współczynnik tarcia 1,2 ; porowatość powierzchni panewki 76%. Dostępne w opcji pełnej i otworowej do dodatkowej fiksacji śrubami, w rozm. średnic zewnętrznych 42-66mm (skok co 2mm). Możliwość zastosowania głowy śr.36mm już do panewki śr. 48mm. Panewka pozwala zastosować wszystkie systemy artykulacyjne: dwumobilny, ceramikę, polietylen. Opcjonalne śruby mocujące pozwalające na fixację kątową w zakresie 37 stopni.</t>
  </si>
  <si>
    <t>Panewki typu press-fit, hemisferyczne, wykonane z czystego tytanu CPTi, pokryte przestrzenną warstwą tytanu (3-D), pozwalającą na wrost kości w strukturę panewki, śr. zewn. 44-66mm (skok co 2mm), w wersji pełnej lub z otworami.</t>
  </si>
  <si>
    <t>Element udowy - w wersji z zachowaniem (CR) lub  bez zachowania PCL (PS), jednopromieniowy (tzw. single radius) w łuku funkcjonalnym zakresu zgięcie-wyprost 10-110 stopni dla osi przebiegającej w linii przeznadkłykciowej lub równolegle do niej w tylnej części kłykci kości udowej, anatomiczny (prawy lewy), wykonany ze stopu kobaltowo-chromowego, z podniesioną przednią częścią (7 stopni tzw. anterior flange) zapobiegającą tzw. notchingowi, w 8 rozmiarach dla każdej ze stron.</t>
  </si>
  <si>
    <t>Taca piszczelowa - modularna, uniwersalna, wykonana ze stopu kobaltowo-chromowego, w 8 rozmiarach, w technologii fixed bearing, z obwodowo blokowaną wkładką piszczelową oraz tzw. wyspą antyrotacyjną dla dodatkowej minimalizacji mikroruchów wkładki.</t>
  </si>
  <si>
    <t>oraz założenia składu konsygnacyjnego implantów, uzupełnianych każdorazowo po wykonaniu operacji, po przedłożeniu protokołu zużycia.</t>
  </si>
  <si>
    <t>Skład konsygnacyjny implantów - w rodzaju i ilości uzgodnionych z Zamawiającym.</t>
  </si>
  <si>
    <t>Śruba panewkowa tytanowa śr. 6.5mm, dł.                                                   od 15-16mm do 60mm</t>
  </si>
  <si>
    <t>Trzpień bezcementowy rewizyjny, tytanowy 2-częściowy (cz.proksymalna-krętarzowa i cz.dystalna-trzpień śródszpikowy), mocowany press-fitowo w części diaphysialnej kanału kości udowej. Trzpień śródszpikowy w kształcie stożkowym lub cylindrycznym, w co najmniej 3 długościach i co najmniej 8 grubościach. Część proksymalna wykonana ze stopu tytanowego pokryta porowatą okładziną tytanową i napylona hydroksyapatytem, w co najmniej 4 długościach: 70,80,90,100mm ze zmiennym offsetem, i w co najmniej 7 grubościach: 19,21,23,25,27,29,31mm. Stożek typu V40 (11,3 / 12,5 mm). Część proksymalna łączona z częścią dystalną za pomocą śruby.</t>
  </si>
  <si>
    <t>Wkładka PE - z wysoce usieciowanego polietylenu, bez dodatków organicznych, w wersjach CR, CS, PS, mocowana zatrzaskowo na tacy piszczelowej, o geometrii zapewniającej poruszanie się elementu udowego po łuku rotacyjnym - rotację wewn/zewn. 20 stopni, wkładka w minimum 5 grubościach - 9,11,13,16,19mm.</t>
  </si>
  <si>
    <t>zał. nr.  2            ZADANIE NR. 2</t>
  </si>
  <si>
    <t>oznaczenie spr. DSUiZP 252/ŁM/9/2022  FORMULARZ CENOWY</t>
  </si>
  <si>
    <t>Przedmiot zamówienia</t>
  </si>
  <si>
    <t xml:space="preserve">Cena jednostkowa netto </t>
  </si>
  <si>
    <t xml:space="preserve">Cena jednostkowa brutto </t>
  </si>
  <si>
    <t xml:space="preserve">Wartość netto </t>
  </si>
  <si>
    <t xml:space="preserve">Wartość ogółem brutto </t>
  </si>
  <si>
    <t xml:space="preserve">                                                                                                                                                                                                         </t>
  </si>
  <si>
    <t xml:space="preserve"> Przedmiot zamówienia</t>
  </si>
  <si>
    <t>Cena jednostkowa brutto</t>
  </si>
  <si>
    <t xml:space="preserve">Stawka podatku  </t>
  </si>
  <si>
    <t xml:space="preserve">Wartość podatku </t>
  </si>
  <si>
    <t xml:space="preserve">Wartość  brutto </t>
  </si>
  <si>
    <t>Przewidywane 12 miesięczne  zapotrzebowanie na : Endoprotezy bezcementowe stawu biodrowego z opcją panewki dwumobilnej</t>
  </si>
  <si>
    <t>Razem wartość poz. 1 -12</t>
  </si>
  <si>
    <t>Zamawiający wymaga od Wykonawcy w ramach wartości  umowy : użyczenia instrumentarium do implantacji trzpienia i panewki na czas trwania umowy</t>
  </si>
  <si>
    <t>Wykonawca zobowiązuje się w czasie trwania umowy do przeszkolenia personelu medycznego w zakresie produktów objętych ofertą. Rodzaj szkoleń, ich czas i miejsce będą każdorazowo uzgadniane z Zamawiającym.</t>
  </si>
  <si>
    <t>oraz założenia składu konsygnacyjnego implantów, uzupełnianych każdorazowo po wykonaniu operacji, po przedłożeniu protokołu zużycia. Skład konsygnacyjny implantów - w rodzaju i ilości uzgodnionych z Zamawiającym.</t>
  </si>
  <si>
    <t xml:space="preserve">oznaczenie spr. DSUiZP 252/ŁM/9/2022  FORMULARZ CENOWY  - Zadanie nr 1 </t>
  </si>
  <si>
    <t>Przewidywane 12 miesięczne zapotrzebiwanie na : Endoprotezy pierwotne stawu kolanowego</t>
  </si>
  <si>
    <t>Razem wartość  poz.1-3</t>
  </si>
  <si>
    <t>Nr kat.</t>
  </si>
  <si>
    <t>Zamawiający wymaga od Wykonawcy w ramach wartości umowy : użyczenia instrumentarium do implantacji trzpienia i panewki na czas trwania umowy</t>
  </si>
  <si>
    <t>Nazwa wykonawcy…………………………</t>
  </si>
  <si>
    <t>podpis</t>
  </si>
  <si>
    <t>upoważnionego przedstawiciela wykonawcy</t>
  </si>
  <si>
    <t>Nazwa wykonawcy………………………..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</si>
</sst>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5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33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0" xfId="0" applyNumberFormat="1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justify" vertical="center" wrapText="1"/>
    </xf>
    <xf numFmtId="0" fontId="31" fillId="0" borderId="15" xfId="0" applyFont="1" applyFill="1" applyBorder="1" applyAlignment="1">
      <alignment horizontal="center" vertical="center" wrapText="1"/>
    </xf>
    <xf numFmtId="2" fontId="33" fillId="0" borderId="15" xfId="0" applyNumberFormat="1" applyFont="1" applyBorder="1" applyAlignment="1" applyProtection="1">
      <alignment horizontal="center" vertical="center" wrapText="1"/>
      <protection locked="0"/>
    </xf>
    <xf numFmtId="2" fontId="33" fillId="0" borderId="15" xfId="0" applyNumberFormat="1" applyFont="1" applyBorder="1" applyAlignment="1" applyProtection="1">
      <alignment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 applyProtection="1">
      <alignment horizontal="center" vertical="center" wrapText="1"/>
      <protection locked="0"/>
    </xf>
    <xf numFmtId="2" fontId="33" fillId="0" borderId="10" xfId="0" applyNumberFormat="1" applyFont="1" applyBorder="1" applyAlignment="1" applyProtection="1">
      <alignment vertical="center" wrapText="1"/>
      <protection locked="0"/>
    </xf>
    <xf numFmtId="0" fontId="33" fillId="0" borderId="10" xfId="0" applyFont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2" fontId="33" fillId="0" borderId="17" xfId="0" applyNumberFormat="1" applyFont="1" applyBorder="1" applyAlignment="1" applyProtection="1">
      <alignment horizontal="center" vertical="center" wrapText="1"/>
      <protection locked="0"/>
    </xf>
    <xf numFmtId="2" fontId="33" fillId="0" borderId="17" xfId="0" applyNumberFormat="1" applyFont="1" applyBorder="1" applyAlignment="1" applyProtection="1">
      <alignment vertical="center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2" fontId="23" fillId="0" borderId="17" xfId="0" applyNumberFormat="1" applyFont="1" applyBorder="1" applyAlignment="1" applyProtection="1">
      <alignment horizontal="center" vertical="center" wrapText="1"/>
      <protection locked="0"/>
    </xf>
    <xf numFmtId="2" fontId="23" fillId="0" borderId="17" xfId="0" applyNumberFormat="1" applyFont="1" applyBorder="1" applyAlignment="1" applyProtection="1">
      <alignment vertical="center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right" vertical="center" wrapText="1"/>
    </xf>
    <xf numFmtId="9" fontId="22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17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vertical="center" wrapText="1"/>
    </xf>
    <xf numFmtId="4" fontId="34" fillId="0" borderId="15" xfId="0" applyNumberFormat="1" applyFont="1" applyFill="1" applyBorder="1" applyAlignment="1">
      <alignment horizontal="right" vertical="center" wrapText="1"/>
    </xf>
    <xf numFmtId="9" fontId="34" fillId="0" borderId="15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right" vertical="center" wrapText="1"/>
    </xf>
    <xf numFmtId="9" fontId="34" fillId="0" borderId="10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right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7" fillId="33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4" fontId="27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9"/>
  <sheetViews>
    <sheetView tabSelected="1" zoomScale="80" zoomScaleNormal="80" zoomScaleSheetLayoutView="40" zoomScalePageLayoutView="0" workbookViewId="0" topLeftCell="A22">
      <selection activeCell="H35" sqref="H35"/>
    </sheetView>
  </sheetViews>
  <sheetFormatPr defaultColWidth="9.00390625" defaultRowHeight="12.75"/>
  <cols>
    <col min="1" max="1" width="3.125" style="0" customWidth="1"/>
    <col min="2" max="2" width="5.00390625" style="0" customWidth="1"/>
    <col min="3" max="3" width="99.125" style="2" customWidth="1"/>
    <col min="4" max="4" width="9.625" style="0" customWidth="1"/>
    <col min="5" max="6" width="12.625" style="1" customWidth="1"/>
    <col min="7" max="7" width="6.625" style="5" customWidth="1"/>
    <col min="8" max="8" width="11.375" style="0" customWidth="1"/>
    <col min="9" max="9" width="12.25390625" style="3" customWidth="1"/>
    <col min="10" max="10" width="11.00390625" style="0" customWidth="1"/>
    <col min="11" max="11" width="7.75390625" style="0" customWidth="1"/>
    <col min="12" max="12" width="9.375" style="0" customWidth="1"/>
    <col min="13" max="13" width="12.00390625" style="0" customWidth="1"/>
    <col min="14" max="14" width="10.125" style="0" customWidth="1"/>
  </cols>
  <sheetData>
    <row r="1" spans="2:13" ht="15.75" customHeight="1">
      <c r="B1" s="13"/>
      <c r="C1" s="44" t="s">
        <v>47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15.75" customHeight="1">
      <c r="B2" s="12"/>
      <c r="C2" s="34" t="s">
        <v>42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24" ht="12.75" customHeight="1">
      <c r="B3" s="86" t="s">
        <v>0</v>
      </c>
      <c r="C3" s="86" t="s">
        <v>37</v>
      </c>
      <c r="D3" s="86"/>
      <c r="E3" s="86"/>
      <c r="F3" s="86"/>
      <c r="G3" s="86" t="s">
        <v>1</v>
      </c>
      <c r="H3" s="89" t="s">
        <v>32</v>
      </c>
      <c r="I3" s="89" t="s">
        <v>38</v>
      </c>
      <c r="J3" s="86" t="s">
        <v>17</v>
      </c>
      <c r="K3" s="86" t="s">
        <v>39</v>
      </c>
      <c r="L3" s="86" t="s">
        <v>40</v>
      </c>
      <c r="M3" s="86" t="s">
        <v>41</v>
      </c>
      <c r="P3" s="14"/>
      <c r="Q3" s="11"/>
      <c r="R3" s="11"/>
      <c r="S3" s="11"/>
      <c r="T3" s="11"/>
      <c r="U3" s="11"/>
      <c r="V3" s="11"/>
      <c r="W3" s="11"/>
      <c r="X3" s="11"/>
    </row>
    <row r="4" spans="2:13" ht="45" customHeight="1">
      <c r="B4" s="87"/>
      <c r="C4" s="31" t="s">
        <v>15</v>
      </c>
      <c r="D4" s="31" t="s">
        <v>3</v>
      </c>
      <c r="E4" s="31" t="s">
        <v>4</v>
      </c>
      <c r="F4" s="31" t="s">
        <v>5</v>
      </c>
      <c r="G4" s="87"/>
      <c r="H4" s="90"/>
      <c r="I4" s="90"/>
      <c r="J4" s="87"/>
      <c r="K4" s="87"/>
      <c r="L4" s="87"/>
      <c r="M4" s="87"/>
    </row>
    <row r="5" spans="2:13" ht="170.25" customHeight="1">
      <c r="B5" s="45">
        <v>1</v>
      </c>
      <c r="C5" s="46" t="s">
        <v>12</v>
      </c>
      <c r="D5" s="47"/>
      <c r="E5" s="48"/>
      <c r="F5" s="49"/>
      <c r="G5" s="50">
        <v>100</v>
      </c>
      <c r="H5" s="80">
        <v>0</v>
      </c>
      <c r="I5" s="80">
        <f>H5*1.08</f>
        <v>0</v>
      </c>
      <c r="J5" s="80">
        <f>G5*H5</f>
        <v>0</v>
      </c>
      <c r="K5" s="81">
        <v>0.08</v>
      </c>
      <c r="L5" s="80">
        <f>J5*0.08</f>
        <v>0</v>
      </c>
      <c r="M5" s="80">
        <f>J5+L5</f>
        <v>0</v>
      </c>
    </row>
    <row r="6" spans="2:13" ht="51.75" customHeight="1">
      <c r="B6" s="51">
        <v>2</v>
      </c>
      <c r="C6" s="52" t="s">
        <v>21</v>
      </c>
      <c r="D6" s="53"/>
      <c r="E6" s="54"/>
      <c r="F6" s="55"/>
      <c r="G6" s="36">
        <v>40</v>
      </c>
      <c r="H6" s="82">
        <v>0</v>
      </c>
      <c r="I6" s="82">
        <f aca="true" t="shared" si="0" ref="I6:I14">H6*1.08</f>
        <v>0</v>
      </c>
      <c r="J6" s="82">
        <f aca="true" t="shared" si="1" ref="J6:J14">G6*H6</f>
        <v>0</v>
      </c>
      <c r="K6" s="83">
        <v>0.08</v>
      </c>
      <c r="L6" s="82">
        <f aca="true" t="shared" si="2" ref="L6:L13">J6*0.08</f>
        <v>0</v>
      </c>
      <c r="M6" s="82">
        <f aca="true" t="shared" si="3" ref="M6:M14">J6+L6</f>
        <v>0</v>
      </c>
    </row>
    <row r="7" spans="2:13" ht="125.25" customHeight="1">
      <c r="B7" s="51">
        <v>3</v>
      </c>
      <c r="C7" s="56" t="s">
        <v>20</v>
      </c>
      <c r="D7" s="53"/>
      <c r="E7" s="54"/>
      <c r="F7" s="55"/>
      <c r="G7" s="36">
        <v>40</v>
      </c>
      <c r="H7" s="82">
        <v>0</v>
      </c>
      <c r="I7" s="82">
        <f>H7*1.08</f>
        <v>0</v>
      </c>
      <c r="J7" s="82">
        <f t="shared" si="1"/>
        <v>0</v>
      </c>
      <c r="K7" s="83">
        <v>0.08</v>
      </c>
      <c r="L7" s="82">
        <f>J7*0.08</f>
        <v>0</v>
      </c>
      <c r="M7" s="82">
        <f t="shared" si="3"/>
        <v>0</v>
      </c>
    </row>
    <row r="8" spans="2:13" ht="30" customHeight="1">
      <c r="B8" s="51">
        <v>4</v>
      </c>
      <c r="C8" s="56" t="s">
        <v>9</v>
      </c>
      <c r="D8" s="53"/>
      <c r="E8" s="54"/>
      <c r="F8" s="55"/>
      <c r="G8" s="36">
        <v>20</v>
      </c>
      <c r="H8" s="82">
        <v>0</v>
      </c>
      <c r="I8" s="82">
        <f t="shared" si="0"/>
        <v>0</v>
      </c>
      <c r="J8" s="82">
        <f t="shared" si="1"/>
        <v>0</v>
      </c>
      <c r="K8" s="83">
        <v>0.08</v>
      </c>
      <c r="L8" s="82">
        <f t="shared" si="2"/>
        <v>0</v>
      </c>
      <c r="M8" s="82">
        <f t="shared" si="3"/>
        <v>0</v>
      </c>
    </row>
    <row r="9" spans="2:13" ht="29.25" customHeight="1">
      <c r="B9" s="51">
        <v>5</v>
      </c>
      <c r="C9" s="56" t="s">
        <v>10</v>
      </c>
      <c r="D9" s="53"/>
      <c r="E9" s="54"/>
      <c r="F9" s="55"/>
      <c r="G9" s="36">
        <v>20</v>
      </c>
      <c r="H9" s="82">
        <v>0</v>
      </c>
      <c r="I9" s="82">
        <f t="shared" si="0"/>
        <v>0</v>
      </c>
      <c r="J9" s="82">
        <f t="shared" si="1"/>
        <v>0</v>
      </c>
      <c r="K9" s="83">
        <v>0.08</v>
      </c>
      <c r="L9" s="82">
        <f t="shared" si="2"/>
        <v>0</v>
      </c>
      <c r="M9" s="82">
        <f t="shared" si="3"/>
        <v>0</v>
      </c>
    </row>
    <row r="10" spans="2:13" ht="27.75" customHeight="1">
      <c r="B10" s="51">
        <v>6</v>
      </c>
      <c r="C10" s="52" t="s">
        <v>7</v>
      </c>
      <c r="D10" s="53"/>
      <c r="E10" s="54"/>
      <c r="F10" s="55"/>
      <c r="G10" s="36">
        <v>80</v>
      </c>
      <c r="H10" s="82">
        <v>0</v>
      </c>
      <c r="I10" s="82">
        <f t="shared" si="0"/>
        <v>0</v>
      </c>
      <c r="J10" s="82">
        <f t="shared" si="1"/>
        <v>0</v>
      </c>
      <c r="K10" s="83">
        <v>0.08</v>
      </c>
      <c r="L10" s="82">
        <f t="shared" si="2"/>
        <v>0</v>
      </c>
      <c r="M10" s="82">
        <f t="shared" si="3"/>
        <v>0</v>
      </c>
    </row>
    <row r="11" spans="2:13" ht="32.25" customHeight="1">
      <c r="B11" s="51">
        <v>7</v>
      </c>
      <c r="C11" s="56" t="s">
        <v>8</v>
      </c>
      <c r="D11" s="53"/>
      <c r="E11" s="54"/>
      <c r="F11" s="55"/>
      <c r="G11" s="36">
        <v>20</v>
      </c>
      <c r="H11" s="82">
        <v>0</v>
      </c>
      <c r="I11" s="82">
        <f t="shared" si="0"/>
        <v>0</v>
      </c>
      <c r="J11" s="82">
        <f t="shared" si="1"/>
        <v>0</v>
      </c>
      <c r="K11" s="83">
        <v>0.08</v>
      </c>
      <c r="L11" s="82">
        <f t="shared" si="2"/>
        <v>0</v>
      </c>
      <c r="M11" s="82">
        <f t="shared" si="3"/>
        <v>0</v>
      </c>
    </row>
    <row r="12" spans="2:13" ht="27" customHeight="1">
      <c r="B12" s="51">
        <v>8</v>
      </c>
      <c r="C12" s="56" t="s">
        <v>13</v>
      </c>
      <c r="D12" s="53"/>
      <c r="E12" s="54"/>
      <c r="F12" s="55"/>
      <c r="G12" s="36">
        <v>5</v>
      </c>
      <c r="H12" s="82">
        <v>0</v>
      </c>
      <c r="I12" s="82">
        <f t="shared" si="0"/>
        <v>0</v>
      </c>
      <c r="J12" s="82">
        <f t="shared" si="1"/>
        <v>0</v>
      </c>
      <c r="K12" s="83">
        <v>0.08</v>
      </c>
      <c r="L12" s="82">
        <f t="shared" si="2"/>
        <v>0</v>
      </c>
      <c r="M12" s="82">
        <f t="shared" si="3"/>
        <v>0</v>
      </c>
    </row>
    <row r="13" spans="2:13" ht="15.75" customHeight="1">
      <c r="B13" s="51">
        <v>9</v>
      </c>
      <c r="C13" s="56" t="s">
        <v>14</v>
      </c>
      <c r="D13" s="53"/>
      <c r="E13" s="54"/>
      <c r="F13" s="55"/>
      <c r="G13" s="36">
        <v>80</v>
      </c>
      <c r="H13" s="82">
        <v>0</v>
      </c>
      <c r="I13" s="82">
        <f t="shared" si="0"/>
        <v>0</v>
      </c>
      <c r="J13" s="82">
        <f t="shared" si="1"/>
        <v>0</v>
      </c>
      <c r="K13" s="83">
        <v>0.08</v>
      </c>
      <c r="L13" s="82">
        <f t="shared" si="2"/>
        <v>0</v>
      </c>
      <c r="M13" s="82">
        <f t="shared" si="3"/>
        <v>0</v>
      </c>
    </row>
    <row r="14" spans="2:13" ht="15.75" customHeight="1">
      <c r="B14" s="51">
        <v>10</v>
      </c>
      <c r="C14" s="56" t="s">
        <v>11</v>
      </c>
      <c r="D14" s="53"/>
      <c r="E14" s="54"/>
      <c r="F14" s="55"/>
      <c r="G14" s="36">
        <v>20</v>
      </c>
      <c r="H14" s="82">
        <v>0</v>
      </c>
      <c r="I14" s="82">
        <f t="shared" si="0"/>
        <v>0</v>
      </c>
      <c r="J14" s="82">
        <f t="shared" si="1"/>
        <v>0</v>
      </c>
      <c r="K14" s="83">
        <v>0.08</v>
      </c>
      <c r="L14" s="82">
        <f>J14*0.08</f>
        <v>0</v>
      </c>
      <c r="M14" s="82">
        <f t="shared" si="3"/>
        <v>0</v>
      </c>
    </row>
    <row r="15" spans="2:13" ht="18" customHeight="1">
      <c r="B15" s="57">
        <v>11</v>
      </c>
      <c r="C15" s="58" t="s">
        <v>26</v>
      </c>
      <c r="D15" s="59"/>
      <c r="E15" s="60"/>
      <c r="F15" s="61"/>
      <c r="G15" s="62">
        <v>40</v>
      </c>
      <c r="H15" s="84">
        <v>0</v>
      </c>
      <c r="I15" s="84">
        <f>H15*1.08</f>
        <v>0</v>
      </c>
      <c r="J15" s="84">
        <f>G15*H15</f>
        <v>0</v>
      </c>
      <c r="K15" s="85">
        <v>0.08</v>
      </c>
      <c r="L15" s="84">
        <f>J15*0.08</f>
        <v>0</v>
      </c>
      <c r="M15" s="84">
        <f>J15+L15</f>
        <v>0</v>
      </c>
    </row>
    <row r="16" spans="2:13" ht="120.75" customHeight="1">
      <c r="B16" s="53">
        <v>12</v>
      </c>
      <c r="C16" s="56" t="s">
        <v>27</v>
      </c>
      <c r="D16" s="53"/>
      <c r="E16" s="54"/>
      <c r="F16" s="55"/>
      <c r="G16" s="36">
        <v>5</v>
      </c>
      <c r="H16" s="82">
        <v>0</v>
      </c>
      <c r="I16" s="82">
        <f>H16*1.08</f>
        <v>0</v>
      </c>
      <c r="J16" s="82">
        <f>G16*H16</f>
        <v>0</v>
      </c>
      <c r="K16" s="83"/>
      <c r="L16" s="82">
        <f>J16*0.08</f>
        <v>0</v>
      </c>
      <c r="M16" s="82">
        <f>J16+L16</f>
        <v>0</v>
      </c>
    </row>
    <row r="17" spans="2:13" ht="16.5" customHeight="1">
      <c r="B17" s="88" t="s">
        <v>43</v>
      </c>
      <c r="C17" s="88"/>
      <c r="D17" s="88"/>
      <c r="E17" s="88"/>
      <c r="F17" s="88"/>
      <c r="G17" s="88"/>
      <c r="H17" s="88"/>
      <c r="I17" s="36" t="s">
        <v>6</v>
      </c>
      <c r="J17" s="37"/>
      <c r="K17" s="36" t="s">
        <v>6</v>
      </c>
      <c r="L17" s="36"/>
      <c r="M17" s="38"/>
    </row>
    <row r="18" spans="2:13" ht="16.5" customHeight="1">
      <c r="B18" s="35"/>
      <c r="C18" s="35"/>
      <c r="D18" s="35"/>
      <c r="E18" s="35"/>
      <c r="F18" s="35"/>
      <c r="G18" s="35"/>
      <c r="H18" s="35"/>
      <c r="I18" s="30"/>
      <c r="J18" s="39"/>
      <c r="K18" s="30"/>
      <c r="L18" s="30"/>
      <c r="M18" s="40"/>
    </row>
    <row r="19" spans="2:14" ht="15">
      <c r="B19" s="63" t="s">
        <v>44</v>
      </c>
      <c r="C19" s="64"/>
      <c r="D19" s="63"/>
      <c r="E19" s="63"/>
      <c r="F19" s="63"/>
      <c r="G19" s="65"/>
      <c r="H19" s="63"/>
      <c r="I19" s="66"/>
      <c r="J19" s="63"/>
      <c r="K19" s="63"/>
      <c r="L19" s="63"/>
      <c r="M19" s="63"/>
      <c r="N19" s="67"/>
    </row>
    <row r="20" spans="2:14" ht="15">
      <c r="B20" s="63" t="s">
        <v>46</v>
      </c>
      <c r="C20" s="64"/>
      <c r="D20" s="63"/>
      <c r="E20" s="63"/>
      <c r="F20" s="63"/>
      <c r="G20" s="65"/>
      <c r="H20" s="63"/>
      <c r="I20" s="66"/>
      <c r="J20" s="63"/>
      <c r="K20" s="63"/>
      <c r="L20" s="63"/>
      <c r="M20" s="63"/>
      <c r="N20" s="67"/>
    </row>
    <row r="21" spans="2:14" ht="15">
      <c r="B21" s="63" t="s">
        <v>45</v>
      </c>
      <c r="C21" s="64"/>
      <c r="D21" s="63"/>
      <c r="E21" s="63"/>
      <c r="F21" s="63"/>
      <c r="G21" s="65"/>
      <c r="H21" s="63"/>
      <c r="I21" s="66"/>
      <c r="J21" s="63"/>
      <c r="K21" s="63"/>
      <c r="L21" s="63"/>
      <c r="M21" s="63"/>
      <c r="N21" s="67"/>
    </row>
    <row r="22" spans="2:13" ht="15.75">
      <c r="B22" s="34"/>
      <c r="C22" s="32"/>
      <c r="D22" s="11"/>
      <c r="E22" s="11"/>
      <c r="F22" s="11"/>
      <c r="G22" s="33"/>
      <c r="H22" s="11"/>
      <c r="I22" s="10"/>
      <c r="J22" s="11"/>
      <c r="K22" s="11"/>
      <c r="L22" s="11"/>
      <c r="M22" s="11"/>
    </row>
    <row r="23" spans="2:13" ht="12.75">
      <c r="B23" s="11"/>
      <c r="C23" s="41"/>
      <c r="D23" s="29"/>
      <c r="E23" s="29"/>
      <c r="F23" s="29"/>
      <c r="G23" s="42"/>
      <c r="H23" s="29"/>
      <c r="I23" s="43"/>
      <c r="J23" s="29"/>
      <c r="K23" s="29"/>
      <c r="L23" s="11"/>
      <c r="M23" s="11"/>
    </row>
    <row r="24" spans="2:13" ht="12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1"/>
      <c r="M24" s="11"/>
    </row>
    <row r="26" spans="2:8" ht="12.75">
      <c r="B26" t="s">
        <v>55</v>
      </c>
      <c r="H26" t="s">
        <v>53</v>
      </c>
    </row>
    <row r="27" spans="2:6" ht="18">
      <c r="B27" s="4"/>
      <c r="F27" s="1" t="s">
        <v>54</v>
      </c>
    </row>
    <row r="28" ht="18">
      <c r="B28" s="4"/>
    </row>
    <row r="29" ht="18">
      <c r="B29" s="4"/>
    </row>
  </sheetData>
  <sheetProtection selectLockedCells="1" selectUnlockedCells="1"/>
  <mergeCells count="10">
    <mergeCell ref="K3:K4"/>
    <mergeCell ref="L3:L4"/>
    <mergeCell ref="M3:M4"/>
    <mergeCell ref="B17:H17"/>
    <mergeCell ref="I3:I4"/>
    <mergeCell ref="B3:B4"/>
    <mergeCell ref="C3:F3"/>
    <mergeCell ref="G3:G4"/>
    <mergeCell ref="H3:H4"/>
    <mergeCell ref="J3:J4"/>
  </mergeCells>
  <printOptions horizontalCentered="1"/>
  <pageMargins left="0.31496062992125984" right="0.31496062992125984" top="0.35433070866141736" bottom="0.15748031496062992" header="0.1968503937007874" footer="0.1968503937007874"/>
  <pageSetup fitToHeight="2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57.25390625" style="0" customWidth="1"/>
    <col min="4" max="4" width="8.625" style="0" customWidth="1"/>
    <col min="5" max="5" width="7.375" style="0" customWidth="1"/>
    <col min="6" max="6" width="7.125" style="0" customWidth="1"/>
    <col min="7" max="7" width="4.125" style="0" customWidth="1"/>
    <col min="8" max="8" width="7.875" style="0" customWidth="1"/>
    <col min="9" max="9" width="8.00390625" style="0" customWidth="1"/>
    <col min="10" max="10" width="7.25390625" style="0" customWidth="1"/>
    <col min="11" max="11" width="6.875" style="0" customWidth="1"/>
    <col min="12" max="12" width="6.75390625" style="0" customWidth="1"/>
    <col min="13" max="13" width="7.75390625" style="0" customWidth="1"/>
  </cols>
  <sheetData>
    <row r="1" spans="2:13" ht="12.75">
      <c r="B1" s="91"/>
      <c r="C1" s="9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2.75">
      <c r="B2" s="9"/>
      <c r="C2" s="9" t="s">
        <v>30</v>
      </c>
      <c r="D2" s="10"/>
      <c r="E2" s="10"/>
      <c r="F2" s="10" t="s">
        <v>29</v>
      </c>
      <c r="G2" s="10"/>
      <c r="H2" s="10"/>
      <c r="I2" s="10"/>
      <c r="J2" s="11"/>
      <c r="K2" s="11"/>
      <c r="L2" s="11"/>
      <c r="M2" s="11"/>
    </row>
    <row r="3" spans="2:13" ht="12.75">
      <c r="B3" s="9"/>
      <c r="C3" s="96" t="s">
        <v>48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2.7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92" t="s">
        <v>0</v>
      </c>
      <c r="C5" s="92" t="s">
        <v>31</v>
      </c>
      <c r="D5" s="92"/>
      <c r="E5" s="92"/>
      <c r="F5" s="92"/>
      <c r="G5" s="92" t="s">
        <v>1</v>
      </c>
      <c r="H5" s="94" t="s">
        <v>32</v>
      </c>
      <c r="I5" s="94" t="s">
        <v>33</v>
      </c>
      <c r="J5" s="92" t="s">
        <v>34</v>
      </c>
      <c r="K5" s="92" t="s">
        <v>2</v>
      </c>
      <c r="L5" s="92" t="s">
        <v>16</v>
      </c>
      <c r="M5" s="92" t="s">
        <v>35</v>
      </c>
    </row>
    <row r="6" spans="2:13" ht="42.75" customHeight="1">
      <c r="B6" s="92"/>
      <c r="C6" s="15" t="s">
        <v>15</v>
      </c>
      <c r="D6" s="15" t="s">
        <v>3</v>
      </c>
      <c r="E6" s="15" t="s">
        <v>4</v>
      </c>
      <c r="F6" s="15" t="s">
        <v>50</v>
      </c>
      <c r="G6" s="92"/>
      <c r="H6" s="94"/>
      <c r="I6" s="94"/>
      <c r="J6" s="92"/>
      <c r="K6" s="92"/>
      <c r="L6" s="92"/>
      <c r="M6" s="92"/>
    </row>
    <row r="7" spans="2:15" ht="99.75" customHeight="1">
      <c r="B7" s="16">
        <v>1</v>
      </c>
      <c r="C7" s="6" t="s">
        <v>22</v>
      </c>
      <c r="D7" s="17"/>
      <c r="E7" s="18"/>
      <c r="F7" s="19"/>
      <c r="G7" s="20">
        <v>50</v>
      </c>
      <c r="H7" s="21">
        <v>0</v>
      </c>
      <c r="I7" s="21">
        <v>0</v>
      </c>
      <c r="J7" s="21">
        <f>G7*H7</f>
        <v>0</v>
      </c>
      <c r="K7" s="22">
        <v>0.08</v>
      </c>
      <c r="L7" s="21">
        <f>J7*0.08</f>
        <v>0</v>
      </c>
      <c r="M7" s="21">
        <f>J7+L7</f>
        <v>0</v>
      </c>
      <c r="O7" s="8"/>
    </row>
    <row r="8" spans="2:13" ht="67.5" customHeight="1">
      <c r="B8" s="68">
        <v>2</v>
      </c>
      <c r="C8" s="76" t="s">
        <v>28</v>
      </c>
      <c r="D8" s="69"/>
      <c r="E8" s="70"/>
      <c r="F8" s="71"/>
      <c r="G8" s="72">
        <v>50</v>
      </c>
      <c r="H8" s="73">
        <v>0</v>
      </c>
      <c r="I8" s="73">
        <f>H8*1.08</f>
        <v>0</v>
      </c>
      <c r="J8" s="73">
        <f>G8*H8</f>
        <v>0</v>
      </c>
      <c r="K8" s="74">
        <v>0.08</v>
      </c>
      <c r="L8" s="73">
        <f>J8*0.08</f>
        <v>0</v>
      </c>
      <c r="M8" s="73">
        <f>J8+L8</f>
        <v>0</v>
      </c>
    </row>
    <row r="9" spans="2:13" ht="60" customHeight="1">
      <c r="B9" s="17">
        <v>3</v>
      </c>
      <c r="C9" s="7" t="s">
        <v>23</v>
      </c>
      <c r="D9" s="17"/>
      <c r="E9" s="18"/>
      <c r="F9" s="19"/>
      <c r="G9" s="20">
        <v>50</v>
      </c>
      <c r="H9" s="21">
        <v>0</v>
      </c>
      <c r="I9" s="21">
        <f>H9*1.08</f>
        <v>0</v>
      </c>
      <c r="J9" s="21">
        <f>G9*H9</f>
        <v>0</v>
      </c>
      <c r="K9" s="22">
        <v>0.08</v>
      </c>
      <c r="L9" s="21">
        <f>J9*0.08</f>
        <v>0</v>
      </c>
      <c r="M9" s="21">
        <f>J9+L9</f>
        <v>0</v>
      </c>
    </row>
    <row r="10" spans="2:13" s="75" customFormat="1" ht="12.75">
      <c r="B10" s="93" t="s">
        <v>49</v>
      </c>
      <c r="C10" s="93"/>
      <c r="D10" s="93"/>
      <c r="E10" s="93"/>
      <c r="F10" s="93"/>
      <c r="G10" s="93"/>
      <c r="H10" s="93"/>
      <c r="I10" s="77" t="s">
        <v>6</v>
      </c>
      <c r="J10" s="78">
        <f>SUM(J7:J9)</f>
        <v>0</v>
      </c>
      <c r="K10" s="77" t="s">
        <v>6</v>
      </c>
      <c r="L10" s="77"/>
      <c r="M10" s="79">
        <f>SUM(M7:M9)</f>
        <v>0</v>
      </c>
    </row>
    <row r="11" spans="2:13" ht="12" customHeight="1">
      <c r="B11" s="95" t="s">
        <v>36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2:13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3" ht="12.75">
      <c r="B13" s="23" t="s">
        <v>51</v>
      </c>
      <c r="C13" s="24"/>
      <c r="D13" s="23"/>
      <c r="E13" s="23"/>
      <c r="F13" s="23"/>
      <c r="G13" s="25"/>
      <c r="H13" s="23"/>
      <c r="I13" s="26"/>
      <c r="J13" s="23"/>
      <c r="K13" s="23"/>
      <c r="L13" s="23"/>
      <c r="M13" s="23"/>
    </row>
    <row r="14" spans="2:13" ht="12.75">
      <c r="B14" s="23" t="s">
        <v>24</v>
      </c>
      <c r="C14" s="27"/>
      <c r="D14" s="27"/>
      <c r="E14" s="27"/>
      <c r="F14" s="27"/>
      <c r="G14" s="25"/>
      <c r="H14" s="27"/>
      <c r="I14" s="28"/>
      <c r="J14" s="27"/>
      <c r="K14" s="27"/>
      <c r="L14" s="27"/>
      <c r="M14" s="27"/>
    </row>
    <row r="15" spans="2:13" ht="12.75">
      <c r="B15" s="23" t="s">
        <v>25</v>
      </c>
      <c r="C15" s="24"/>
      <c r="D15" s="23"/>
      <c r="E15" s="23"/>
      <c r="F15" s="23"/>
      <c r="G15" s="25"/>
      <c r="H15" s="23"/>
      <c r="I15" s="26"/>
      <c r="J15" s="23"/>
      <c r="K15" s="23"/>
      <c r="L15" s="23"/>
      <c r="M15" s="23"/>
    </row>
    <row r="16" spans="2:13" ht="12.75">
      <c r="B16" s="23" t="s">
        <v>19</v>
      </c>
      <c r="C16" s="24"/>
      <c r="D16" s="23"/>
      <c r="E16" s="23"/>
      <c r="F16" s="23"/>
      <c r="G16" s="25"/>
      <c r="H16" s="23"/>
      <c r="I16" s="26"/>
      <c r="J16" s="23"/>
      <c r="K16" s="23"/>
      <c r="L16" s="23"/>
      <c r="M16" s="23"/>
    </row>
    <row r="17" spans="2:13" ht="12.75">
      <c r="B17" s="23" t="s">
        <v>18</v>
      </c>
      <c r="C17" s="24"/>
      <c r="D17" s="23"/>
      <c r="E17" s="23"/>
      <c r="F17" s="23"/>
      <c r="G17" s="25"/>
      <c r="H17" s="23"/>
      <c r="I17" s="26"/>
      <c r="J17" s="23"/>
      <c r="K17" s="23"/>
      <c r="L17" s="23"/>
      <c r="M17" s="23"/>
    </row>
    <row r="18" spans="2:1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4:13" ht="12.75">
      <c r="D19" s="29"/>
      <c r="E19" s="29"/>
      <c r="F19" s="29"/>
      <c r="G19" s="29"/>
      <c r="H19" s="29"/>
      <c r="I19" s="11"/>
      <c r="J19" s="11"/>
      <c r="K19" s="11"/>
      <c r="L19" s="11"/>
      <c r="M19" s="11"/>
    </row>
    <row r="22" spans="2:10" ht="12.75">
      <c r="B22" s="11" t="s">
        <v>52</v>
      </c>
      <c r="C22" s="29"/>
      <c r="I22" s="8"/>
      <c r="J22" t="s">
        <v>53</v>
      </c>
    </row>
    <row r="23" ht="12.75">
      <c r="H23" t="s">
        <v>54</v>
      </c>
    </row>
  </sheetData>
  <sheetProtection/>
  <mergeCells count="12">
    <mergeCell ref="J5:J6"/>
    <mergeCell ref="B11:M11"/>
    <mergeCell ref="B1:C1"/>
    <mergeCell ref="K5:K6"/>
    <mergeCell ref="L5:L6"/>
    <mergeCell ref="M5:M6"/>
    <mergeCell ref="B10:H10"/>
    <mergeCell ref="B5:B6"/>
    <mergeCell ref="C5:F5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Przybyl Konrad</dc:creator>
  <cp:keywords/>
  <dc:description/>
  <cp:lastModifiedBy>ADM_MS</cp:lastModifiedBy>
  <cp:lastPrinted>2022-04-13T10:37:34Z</cp:lastPrinted>
  <dcterms:created xsi:type="dcterms:W3CDTF">2017-06-19T18:24:34Z</dcterms:created>
  <dcterms:modified xsi:type="dcterms:W3CDTF">2022-04-14T10:30:38Z</dcterms:modified>
  <cp:category/>
  <cp:version/>
  <cp:contentType/>
  <cp:contentStatus/>
</cp:coreProperties>
</file>